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<sst xmlns="http://schemas.openxmlformats.org/spreadsheetml/2006/main" count="92" uniqueCount="41">
  <si>
    <t>尼玛县2016年以来脱贫攻坚资金表</t>
  </si>
  <si>
    <t>单位：万元</t>
  </si>
  <si>
    <t>年度</t>
  </si>
  <si>
    <t>资金名称</t>
  </si>
  <si>
    <t>尼玛县</t>
  </si>
  <si>
    <t>到位资金</t>
  </si>
  <si>
    <t>支出资金</t>
  </si>
  <si>
    <t>结余结转</t>
  </si>
  <si>
    <t>备注</t>
  </si>
  <si>
    <t>2016年</t>
  </si>
  <si>
    <t>产业资金</t>
  </si>
  <si>
    <t>政策性定向补助</t>
  </si>
  <si>
    <t>生态岗位补助</t>
  </si>
  <si>
    <t>贷款贴息资金</t>
  </si>
  <si>
    <t>农村危房改造资金</t>
  </si>
  <si>
    <t>农村公路建设经费</t>
  </si>
  <si>
    <t>技能培训经费</t>
  </si>
  <si>
    <t>易地搬迁建设资金（贷款资金）</t>
  </si>
  <si>
    <t>易地搬迁建设资金（补助资金）</t>
  </si>
  <si>
    <t>农村饮水工程（项目建设资金）</t>
  </si>
  <si>
    <t>其他整合资金</t>
  </si>
  <si>
    <t>市级10%配套资金</t>
  </si>
  <si>
    <t>县级10%配套资金</t>
  </si>
  <si>
    <t>2016年合计</t>
  </si>
  <si>
    <t>2017年</t>
  </si>
  <si>
    <t>易地搬迁建设资金（贷款资金)</t>
  </si>
  <si>
    <t>市级10%配套资金（575万元已含在产业资金中）</t>
  </si>
  <si>
    <t>2017年合计</t>
  </si>
  <si>
    <t>2018年</t>
  </si>
  <si>
    <t>预拨2019年生态岗位补助资金</t>
  </si>
  <si>
    <t>易地搬迁建设资金(贷款资金）</t>
  </si>
  <si>
    <t>易地搬迁建设资金(还贷款资金）</t>
  </si>
  <si>
    <t>农村饮水工程（还债券资金）</t>
  </si>
  <si>
    <t>“一村一合”建设补助资金</t>
  </si>
  <si>
    <t>市级10%配套资金(3556.6万元已含在“一村一合”中)</t>
  </si>
  <si>
    <t>2018年合计</t>
  </si>
  <si>
    <t>2019年</t>
  </si>
  <si>
    <t>2019年合计</t>
  </si>
  <si>
    <t>合计</t>
  </si>
  <si>
    <t>易地搬迁建设资金(补助资金）</t>
  </si>
  <si>
    <t>2016年以来合计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</si>
</sst>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000_ ;_ * \-#,##0.0000_ ;_ * &quot;-&quot;??_ ;_ @_ "/>
    <numFmt numFmtId="178" formatCode="_ * #,##0.000_ ;_ * \-#,##0.000_ ;_ * &quot;-&quot;??_ ;_ @_ "/>
    <numFmt numFmtId="179" formatCode="_ * #,##0_ ;_ * \-#,##0_ ;_ * &quot;-&quot;??_ ;_ @_ "/>
    <numFmt numFmtId="180" formatCode="0.0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3" fillId="33" borderId="1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3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43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3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workbookViewId="0">
      <selection activeCell="H66" sqref="H66"/>
    </sheetView>
  </sheetViews>
  <sheetFormatPr defaultColWidth="9" defaultRowHeight="28" customHeight="1" outlineLevelCol="6"/>
  <cols>
    <col min="1" max="1" width="6.5" style="3" customWidth="1"/>
    <col min="2" max="2" width="24.6" style="4" customWidth="1"/>
    <col min="3" max="3" width="14.9" style="2" customWidth="1"/>
    <col min="4" max="4" width="15" style="2" customWidth="1"/>
    <col min="5" max="5" width="14.2" style="2" customWidth="1"/>
    <col min="6" max="6" width="16.2" style="2" customWidth="1"/>
    <col min="7" max="7" width="22.6" style="2" customWidth="1"/>
    <col min="8" max="12" width="9" style="2"/>
    <col min="13" max="13" width="9.5" style="2" customWidth="1"/>
    <col min="14" max="16384" width="9" style="2"/>
  </cols>
  <sheetData>
    <row r="1" s="1" customFormat="1" ht="34" customHeight="1" spans="1:7">
      <c r="A1" s="5" t="s">
        <v>0</v>
      </c>
      <c r="B1" s="6"/>
      <c r="C1" s="5"/>
      <c r="D1" s="5"/>
      <c r="E1" s="5"/>
      <c r="F1" s="5"/>
      <c r="G1" s="5"/>
    </row>
    <row r="2" s="1" customFormat="1" customHeight="1" spans="1:7">
      <c r="A2" s="7" t="s">
        <v>1</v>
      </c>
      <c r="B2" s="8"/>
      <c r="C2" s="7"/>
      <c r="D2" s="7"/>
      <c r="E2" s="7"/>
      <c r="F2" s="7"/>
      <c r="G2" s="7"/>
    </row>
    <row r="3" s="2" customFormat="1" customHeight="1" spans="1:7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2" customFormat="1" customHeight="1" spans="1:7">
      <c r="A4" s="12" t="s">
        <v>9</v>
      </c>
      <c r="B4" s="13" t="s">
        <v>10</v>
      </c>
      <c r="C4" s="14">
        <v>1896</v>
      </c>
      <c r="D4" s="14">
        <v>1896</v>
      </c>
      <c r="E4" s="14">
        <v>1896</v>
      </c>
      <c r="F4" s="11">
        <f t="shared" ref="F4:F16" si="0">SUM(D4-E4)</f>
        <v>0</v>
      </c>
      <c r="G4" s="15"/>
    </row>
    <row r="5" s="2" customFormat="1" customHeight="1" spans="1:7">
      <c r="A5" s="12"/>
      <c r="B5" s="13" t="s">
        <v>11</v>
      </c>
      <c r="C5" s="14">
        <v>521.11</v>
      </c>
      <c r="D5" s="14">
        <v>521.11</v>
      </c>
      <c r="E5" s="14">
        <v>521.11</v>
      </c>
      <c r="F5" s="11">
        <f t="shared" si="0"/>
        <v>0</v>
      </c>
      <c r="G5" s="15"/>
    </row>
    <row r="6" s="2" customFormat="1" customHeight="1" spans="1:7">
      <c r="A6" s="12"/>
      <c r="B6" s="13" t="s">
        <v>12</v>
      </c>
      <c r="C6" s="14">
        <v>2397.3</v>
      </c>
      <c r="D6" s="14">
        <v>2397.3</v>
      </c>
      <c r="E6" s="14">
        <v>2397.3</v>
      </c>
      <c r="F6" s="11">
        <f t="shared" si="0"/>
        <v>0</v>
      </c>
      <c r="G6" s="15"/>
    </row>
    <row r="7" s="2" customFormat="1" customHeight="1" spans="1:7">
      <c r="A7" s="12"/>
      <c r="B7" s="13" t="s">
        <v>13</v>
      </c>
      <c r="C7" s="14"/>
      <c r="D7" s="14"/>
      <c r="E7" s="14"/>
      <c r="F7" s="11">
        <f t="shared" si="0"/>
        <v>0</v>
      </c>
      <c r="G7" s="15"/>
    </row>
    <row r="8" s="2" customFormat="1" customHeight="1" spans="1:7">
      <c r="A8" s="12"/>
      <c r="B8" s="13" t="s">
        <v>14</v>
      </c>
      <c r="C8" s="14">
        <v>417</v>
      </c>
      <c r="D8" s="14">
        <v>417</v>
      </c>
      <c r="E8" s="14">
        <v>417</v>
      </c>
      <c r="F8" s="11">
        <f t="shared" si="0"/>
        <v>0</v>
      </c>
      <c r="G8" s="15"/>
    </row>
    <row r="9" s="2" customFormat="1" customHeight="1" spans="1:7">
      <c r="A9" s="12"/>
      <c r="B9" s="13" t="s">
        <v>15</v>
      </c>
      <c r="C9" s="14"/>
      <c r="D9" s="14"/>
      <c r="E9" s="14"/>
      <c r="F9" s="11">
        <f t="shared" si="0"/>
        <v>0</v>
      </c>
      <c r="G9" s="15"/>
    </row>
    <row r="10" s="2" customFormat="1" customHeight="1" spans="1:7">
      <c r="A10" s="12"/>
      <c r="B10" s="13" t="s">
        <v>16</v>
      </c>
      <c r="C10" s="16">
        <v>76.175</v>
      </c>
      <c r="D10" s="16">
        <v>76.175</v>
      </c>
      <c r="E10" s="16">
        <v>74.635</v>
      </c>
      <c r="F10" s="11">
        <f t="shared" si="0"/>
        <v>1.53999999999999</v>
      </c>
      <c r="G10" s="15"/>
    </row>
    <row r="11" s="2" customFormat="1" customHeight="1" spans="1:7">
      <c r="A11" s="12"/>
      <c r="B11" s="13" t="s">
        <v>17</v>
      </c>
      <c r="C11" s="14">
        <v>2250.5</v>
      </c>
      <c r="D11" s="14">
        <v>2250.5</v>
      </c>
      <c r="E11" s="14">
        <v>2250.5</v>
      </c>
      <c r="F11" s="11">
        <f t="shared" si="0"/>
        <v>0</v>
      </c>
      <c r="G11" s="15"/>
    </row>
    <row r="12" s="2" customFormat="1" customHeight="1" spans="1:7">
      <c r="A12" s="12"/>
      <c r="B12" s="13" t="s">
        <v>18</v>
      </c>
      <c r="C12" s="14">
        <v>1581.82</v>
      </c>
      <c r="D12" s="14">
        <v>1581.82</v>
      </c>
      <c r="E12" s="14">
        <v>1581.82</v>
      </c>
      <c r="F12" s="11">
        <f t="shared" si="0"/>
        <v>0</v>
      </c>
      <c r="G12" s="15"/>
    </row>
    <row r="13" s="2" customFormat="1" customHeight="1" spans="1:7">
      <c r="A13" s="12"/>
      <c r="B13" s="13" t="s">
        <v>19</v>
      </c>
      <c r="C13" s="14">
        <v>110</v>
      </c>
      <c r="D13" s="14">
        <v>110</v>
      </c>
      <c r="E13" s="14">
        <v>110</v>
      </c>
      <c r="F13" s="11">
        <f t="shared" si="0"/>
        <v>0</v>
      </c>
      <c r="G13" s="15"/>
    </row>
    <row r="14" s="2" customFormat="1" customHeight="1" spans="1:7">
      <c r="A14" s="12"/>
      <c r="B14" s="13" t="s">
        <v>20</v>
      </c>
      <c r="C14" s="14">
        <v>325.5</v>
      </c>
      <c r="D14" s="14">
        <v>325.5</v>
      </c>
      <c r="E14" s="14">
        <v>325.5</v>
      </c>
      <c r="F14" s="11">
        <f t="shared" si="0"/>
        <v>0</v>
      </c>
      <c r="G14" s="15"/>
    </row>
    <row r="15" s="2" customFormat="1" customHeight="1" spans="1:7">
      <c r="A15" s="12"/>
      <c r="B15" s="13" t="s">
        <v>21</v>
      </c>
      <c r="C15" s="14"/>
      <c r="D15" s="14"/>
      <c r="E15" s="14"/>
      <c r="F15" s="11">
        <f t="shared" si="0"/>
        <v>0</v>
      </c>
      <c r="G15" s="15"/>
    </row>
    <row r="16" s="2" customFormat="1" customHeight="1" spans="1:7">
      <c r="A16" s="12"/>
      <c r="B16" s="13" t="s">
        <v>22</v>
      </c>
      <c r="C16" s="14">
        <v>196.04</v>
      </c>
      <c r="D16" s="14">
        <v>196.04</v>
      </c>
      <c r="E16" s="14">
        <v>196.04</v>
      </c>
      <c r="F16" s="11">
        <f t="shared" si="0"/>
        <v>0</v>
      </c>
      <c r="G16" s="15"/>
    </row>
    <row r="17" s="2" customFormat="1" customHeight="1" spans="1:7">
      <c r="A17" s="12"/>
      <c r="B17" s="17" t="s">
        <v>23</v>
      </c>
      <c r="C17" s="14">
        <f t="shared" ref="C17:F17" si="1">SUM(C4:C16)</f>
        <v>9771.445</v>
      </c>
      <c r="D17" s="11">
        <f t="shared" si="1"/>
        <v>9771.445</v>
      </c>
      <c r="E17" s="11">
        <f t="shared" si="1"/>
        <v>9769.905</v>
      </c>
      <c r="F17" s="11">
        <f t="shared" si="1"/>
        <v>1.53999999999999</v>
      </c>
      <c r="G17" s="15"/>
    </row>
    <row r="18" s="2" customFormat="1" customHeight="1" spans="1:7">
      <c r="A18" s="18" t="s">
        <v>24</v>
      </c>
      <c r="B18" s="13" t="s">
        <v>10</v>
      </c>
      <c r="C18" s="14">
        <v>12999.72</v>
      </c>
      <c r="D18" s="14">
        <v>12999.72</v>
      </c>
      <c r="E18" s="14">
        <v>12999.72</v>
      </c>
      <c r="F18" s="11">
        <f t="shared" ref="F18:F30" si="2">SUM(D18-E18)</f>
        <v>0</v>
      </c>
      <c r="G18" s="15"/>
    </row>
    <row r="19" s="2" customFormat="1" customHeight="1" spans="1:7">
      <c r="A19" s="19"/>
      <c r="B19" s="13" t="s">
        <v>11</v>
      </c>
      <c r="C19" s="20">
        <v>265.2618</v>
      </c>
      <c r="D19" s="20">
        <v>265.2618</v>
      </c>
      <c r="E19" s="20">
        <v>265.2618</v>
      </c>
      <c r="F19" s="11">
        <f t="shared" si="2"/>
        <v>0</v>
      </c>
      <c r="G19" s="15"/>
    </row>
    <row r="20" s="2" customFormat="1" customHeight="1" spans="1:7">
      <c r="A20" s="19"/>
      <c r="B20" s="13" t="s">
        <v>12</v>
      </c>
      <c r="C20" s="14">
        <v>3003.3</v>
      </c>
      <c r="D20" s="14">
        <v>3003.3</v>
      </c>
      <c r="E20" s="14">
        <v>3003.3</v>
      </c>
      <c r="F20" s="11">
        <f t="shared" si="2"/>
        <v>0</v>
      </c>
      <c r="G20" s="15"/>
    </row>
    <row r="21" s="2" customFormat="1" customHeight="1" spans="1:7">
      <c r="A21" s="19"/>
      <c r="B21" s="13" t="s">
        <v>13</v>
      </c>
      <c r="C21" s="14"/>
      <c r="D21" s="14"/>
      <c r="E21" s="14"/>
      <c r="F21" s="11">
        <f t="shared" si="2"/>
        <v>0</v>
      </c>
      <c r="G21" s="15"/>
    </row>
    <row r="22" s="2" customFormat="1" customHeight="1" spans="1:7">
      <c r="A22" s="19"/>
      <c r="B22" s="13" t="s">
        <v>14</v>
      </c>
      <c r="C22" s="14">
        <v>147</v>
      </c>
      <c r="D22" s="14">
        <v>147</v>
      </c>
      <c r="E22" s="14">
        <v>147</v>
      </c>
      <c r="F22" s="11">
        <f t="shared" si="2"/>
        <v>0</v>
      </c>
      <c r="G22" s="15"/>
    </row>
    <row r="23" s="2" customFormat="1" customHeight="1" spans="1:7">
      <c r="A23" s="19"/>
      <c r="B23" s="13" t="s">
        <v>15</v>
      </c>
      <c r="C23" s="14"/>
      <c r="D23" s="14"/>
      <c r="E23" s="14"/>
      <c r="F23" s="11">
        <f t="shared" si="2"/>
        <v>0</v>
      </c>
      <c r="G23" s="15"/>
    </row>
    <row r="24" s="2" customFormat="1" customHeight="1" spans="1:7">
      <c r="A24" s="19"/>
      <c r="B24" s="13" t="s">
        <v>16</v>
      </c>
      <c r="C24" s="14">
        <v>39.6</v>
      </c>
      <c r="D24" s="14">
        <v>39.6</v>
      </c>
      <c r="E24" s="14">
        <v>38.7475</v>
      </c>
      <c r="F24" s="11">
        <f t="shared" si="2"/>
        <v>0.852499999999999</v>
      </c>
      <c r="G24" s="15"/>
    </row>
    <row r="25" s="2" customFormat="1" customHeight="1" spans="1:7">
      <c r="A25" s="19"/>
      <c r="B25" s="13" t="s">
        <v>25</v>
      </c>
      <c r="C25" s="21">
        <v>10011.65</v>
      </c>
      <c r="D25" s="21">
        <v>10011.65</v>
      </c>
      <c r="E25" s="21">
        <v>10011.65</v>
      </c>
      <c r="F25" s="11">
        <f t="shared" si="2"/>
        <v>0</v>
      </c>
      <c r="G25" s="15"/>
    </row>
    <row r="26" s="2" customFormat="1" customHeight="1" spans="1:7">
      <c r="A26" s="19"/>
      <c r="B26" s="13" t="s">
        <v>18</v>
      </c>
      <c r="C26" s="14"/>
      <c r="D26" s="14"/>
      <c r="E26" s="14"/>
      <c r="F26" s="11">
        <f t="shared" si="2"/>
        <v>0</v>
      </c>
      <c r="G26" s="15"/>
    </row>
    <row r="27" s="2" customFormat="1" customHeight="1" spans="1:7">
      <c r="A27" s="19"/>
      <c r="B27" s="13" t="s">
        <v>19</v>
      </c>
      <c r="C27" s="14">
        <v>1050</v>
      </c>
      <c r="D27" s="14">
        <v>1050</v>
      </c>
      <c r="E27" s="14">
        <v>1050</v>
      </c>
      <c r="F27" s="11">
        <f t="shared" si="2"/>
        <v>0</v>
      </c>
      <c r="G27" s="15"/>
    </row>
    <row r="28" s="2" customFormat="1" customHeight="1" spans="1:7">
      <c r="A28" s="19"/>
      <c r="B28" s="13" t="s">
        <v>20</v>
      </c>
      <c r="C28" s="14">
        <v>550</v>
      </c>
      <c r="D28" s="14">
        <v>550</v>
      </c>
      <c r="E28" s="14">
        <v>550</v>
      </c>
      <c r="F28" s="11">
        <f t="shared" si="2"/>
        <v>0</v>
      </c>
      <c r="G28" s="15"/>
    </row>
    <row r="29" s="2" customFormat="1" customHeight="1" spans="1:7">
      <c r="A29" s="19"/>
      <c r="B29" s="13" t="s">
        <v>26</v>
      </c>
      <c r="C29" s="14">
        <v>138.6</v>
      </c>
      <c r="D29" s="14">
        <v>138.6</v>
      </c>
      <c r="E29" s="14">
        <v>138.6</v>
      </c>
      <c r="F29" s="11">
        <f t="shared" si="2"/>
        <v>0</v>
      </c>
      <c r="G29" s="15"/>
    </row>
    <row r="30" s="2" customFormat="1" customHeight="1" spans="1:7">
      <c r="A30" s="19"/>
      <c r="B30" s="13" t="s">
        <v>22</v>
      </c>
      <c r="C30" s="14">
        <v>225.55</v>
      </c>
      <c r="D30" s="14">
        <v>225.55</v>
      </c>
      <c r="E30" s="14">
        <v>225.55</v>
      </c>
      <c r="F30" s="11">
        <f t="shared" si="2"/>
        <v>0</v>
      </c>
      <c r="G30" s="15"/>
    </row>
    <row r="31" s="2" customFormat="1" customHeight="1" spans="1:7">
      <c r="A31" s="22"/>
      <c r="B31" s="17" t="s">
        <v>27</v>
      </c>
      <c r="C31" s="14">
        <f t="shared" ref="C31:F31" si="3">SUM(C18:C30)</f>
        <v>28430.6818</v>
      </c>
      <c r="D31" s="11">
        <f t="shared" si="3"/>
        <v>28430.6818</v>
      </c>
      <c r="E31" s="11">
        <f t="shared" si="3"/>
        <v>28429.8293</v>
      </c>
      <c r="F31" s="11">
        <f t="shared" si="3"/>
        <v>0.852499999999999</v>
      </c>
      <c r="G31" s="15"/>
    </row>
    <row r="32" s="2" customFormat="1" customHeight="1" spans="1:7">
      <c r="A32" s="12" t="s">
        <v>28</v>
      </c>
      <c r="B32" s="13" t="s">
        <v>10</v>
      </c>
      <c r="C32" s="21">
        <v>8051.3</v>
      </c>
      <c r="D32" s="21">
        <v>8051.3</v>
      </c>
      <c r="E32" s="21">
        <v>8051.3</v>
      </c>
      <c r="F32" s="11">
        <f t="shared" ref="F32:F34" si="4">SUM(D32-E32)</f>
        <v>0</v>
      </c>
      <c r="G32" s="15"/>
    </row>
    <row r="33" s="2" customFormat="1" customHeight="1" spans="1:7">
      <c r="A33" s="12"/>
      <c r="B33" s="13" t="s">
        <v>11</v>
      </c>
      <c r="C33" s="14">
        <v>99.26</v>
      </c>
      <c r="D33" s="14">
        <v>99.26</v>
      </c>
      <c r="E33" s="14">
        <v>99.26</v>
      </c>
      <c r="F33" s="11">
        <f t="shared" si="4"/>
        <v>0</v>
      </c>
      <c r="G33" s="15"/>
    </row>
    <row r="34" s="2" customFormat="1" customHeight="1" spans="1:7">
      <c r="A34" s="12"/>
      <c r="B34" s="13" t="s">
        <v>12</v>
      </c>
      <c r="C34" s="14">
        <v>3991.75</v>
      </c>
      <c r="D34" s="14">
        <v>3991.75</v>
      </c>
      <c r="E34" s="14">
        <v>3991.75</v>
      </c>
      <c r="F34" s="11">
        <f t="shared" si="4"/>
        <v>0</v>
      </c>
      <c r="G34" s="15"/>
    </row>
    <row r="35" s="2" customFormat="1" customHeight="1" spans="1:7">
      <c r="A35" s="12"/>
      <c r="B35" s="13" t="s">
        <v>29</v>
      </c>
      <c r="C35" s="14">
        <v>563</v>
      </c>
      <c r="D35" s="14">
        <v>563</v>
      </c>
      <c r="E35" s="14">
        <v>563</v>
      </c>
      <c r="F35" s="11">
        <v>0</v>
      </c>
      <c r="G35" s="15"/>
    </row>
    <row r="36" s="2" customFormat="1" customHeight="1" spans="1:7">
      <c r="A36" s="12"/>
      <c r="B36" s="13" t="s">
        <v>13</v>
      </c>
      <c r="C36" s="14">
        <v>270</v>
      </c>
      <c r="D36" s="14">
        <v>270</v>
      </c>
      <c r="E36" s="14">
        <v>270</v>
      </c>
      <c r="F36" s="11">
        <f t="shared" ref="F36:F47" si="5">SUM(D36-E36)</f>
        <v>0</v>
      </c>
      <c r="G36" s="15"/>
    </row>
    <row r="37" s="2" customFormat="1" customHeight="1" spans="1:7">
      <c r="A37" s="12"/>
      <c r="B37" s="13" t="s">
        <v>14</v>
      </c>
      <c r="C37" s="14"/>
      <c r="D37" s="14"/>
      <c r="E37" s="14"/>
      <c r="F37" s="11">
        <f t="shared" si="5"/>
        <v>0</v>
      </c>
      <c r="G37" s="15"/>
    </row>
    <row r="38" s="2" customFormat="1" customHeight="1" spans="1:7">
      <c r="A38" s="12"/>
      <c r="B38" s="13" t="s">
        <v>15</v>
      </c>
      <c r="C38" s="14">
        <v>2370</v>
      </c>
      <c r="D38" s="14">
        <v>2370</v>
      </c>
      <c r="E38" s="14">
        <v>2370</v>
      </c>
      <c r="F38" s="11">
        <f t="shared" si="5"/>
        <v>0</v>
      </c>
      <c r="G38" s="15"/>
    </row>
    <row r="39" s="2" customFormat="1" customHeight="1" spans="1:7">
      <c r="A39" s="12"/>
      <c r="B39" s="13" t="s">
        <v>16</v>
      </c>
      <c r="C39" s="14">
        <v>171.38</v>
      </c>
      <c r="D39" s="14">
        <v>171.38</v>
      </c>
      <c r="E39" s="14">
        <v>71.58</v>
      </c>
      <c r="F39" s="11">
        <f t="shared" si="5"/>
        <v>99.8</v>
      </c>
      <c r="G39" s="15"/>
    </row>
    <row r="40" s="2" customFormat="1" customHeight="1" spans="1:7">
      <c r="A40" s="12"/>
      <c r="B40" s="13" t="s">
        <v>30</v>
      </c>
      <c r="C40" s="23">
        <v>9905</v>
      </c>
      <c r="D40" s="23">
        <v>9905</v>
      </c>
      <c r="E40" s="23">
        <v>9905</v>
      </c>
      <c r="F40" s="11">
        <f t="shared" si="5"/>
        <v>0</v>
      </c>
      <c r="G40" s="15"/>
    </row>
    <row r="41" s="2" customFormat="1" customHeight="1" spans="1:7">
      <c r="A41" s="12"/>
      <c r="B41" s="13" t="s">
        <v>31</v>
      </c>
      <c r="C41" s="14">
        <v>1156</v>
      </c>
      <c r="D41" s="14">
        <v>1156</v>
      </c>
      <c r="E41" s="14">
        <v>1156</v>
      </c>
      <c r="F41" s="11">
        <f t="shared" si="5"/>
        <v>0</v>
      </c>
      <c r="G41" s="15"/>
    </row>
    <row r="42" s="2" customFormat="1" customHeight="1" spans="1:7">
      <c r="A42" s="12"/>
      <c r="B42" s="13" t="s">
        <v>19</v>
      </c>
      <c r="C42" s="14">
        <v>3883.46</v>
      </c>
      <c r="D42" s="14">
        <v>3883.46</v>
      </c>
      <c r="E42" s="14">
        <v>3883.46</v>
      </c>
      <c r="F42" s="11">
        <f t="shared" si="5"/>
        <v>0</v>
      </c>
      <c r="G42" s="15"/>
    </row>
    <row r="43" s="2" customFormat="1" customHeight="1" spans="1:7">
      <c r="A43" s="12"/>
      <c r="B43" s="13" t="s">
        <v>32</v>
      </c>
      <c r="C43" s="14"/>
      <c r="D43" s="14"/>
      <c r="E43" s="14"/>
      <c r="F43" s="11">
        <f t="shared" si="5"/>
        <v>0</v>
      </c>
      <c r="G43" s="15"/>
    </row>
    <row r="44" s="2" customFormat="1" customHeight="1" spans="1:7">
      <c r="A44" s="12"/>
      <c r="B44" s="13" t="s">
        <v>33</v>
      </c>
      <c r="C44" s="14">
        <v>1540</v>
      </c>
      <c r="D44" s="14">
        <v>1540</v>
      </c>
      <c r="E44" s="14">
        <v>1540</v>
      </c>
      <c r="F44" s="11">
        <f t="shared" si="5"/>
        <v>0</v>
      </c>
      <c r="G44" s="15"/>
    </row>
    <row r="45" s="2" customFormat="1" customHeight="1" spans="1:7">
      <c r="A45" s="12"/>
      <c r="B45" s="13" t="s">
        <v>20</v>
      </c>
      <c r="C45" s="14"/>
      <c r="D45" s="14"/>
      <c r="E45" s="14"/>
      <c r="F45" s="11">
        <f t="shared" si="5"/>
        <v>0</v>
      </c>
      <c r="G45" s="15"/>
    </row>
    <row r="46" s="2" customFormat="1" customHeight="1" spans="1:7">
      <c r="A46" s="12"/>
      <c r="B46" s="13" t="s">
        <v>34</v>
      </c>
      <c r="C46" s="14"/>
      <c r="D46" s="14"/>
      <c r="E46" s="14"/>
      <c r="F46" s="11">
        <f t="shared" si="5"/>
        <v>0</v>
      </c>
      <c r="G46" s="15"/>
    </row>
    <row r="47" s="2" customFormat="1" customHeight="1" spans="1:7">
      <c r="A47" s="12"/>
      <c r="B47" s="13" t="s">
        <v>22</v>
      </c>
      <c r="C47" s="14">
        <v>341</v>
      </c>
      <c r="D47" s="14">
        <v>341</v>
      </c>
      <c r="E47" s="14">
        <v>341</v>
      </c>
      <c r="F47" s="11">
        <f t="shared" si="5"/>
        <v>0</v>
      </c>
      <c r="G47" s="15"/>
    </row>
    <row r="48" s="2" customFormat="1" customHeight="1" spans="1:7">
      <c r="A48" s="12"/>
      <c r="B48" s="17" t="s">
        <v>35</v>
      </c>
      <c r="C48" s="14">
        <f t="shared" ref="C48:F48" si="6">SUM(C32:C47)</f>
        <v>32342.15</v>
      </c>
      <c r="D48" s="11">
        <f t="shared" si="6"/>
        <v>32342.15</v>
      </c>
      <c r="E48" s="11">
        <f t="shared" si="6"/>
        <v>32242.35</v>
      </c>
      <c r="F48" s="11">
        <f t="shared" si="6"/>
        <v>99.8</v>
      </c>
      <c r="G48" s="15"/>
    </row>
    <row r="49" s="2" customFormat="1" customHeight="1" spans="1:7">
      <c r="A49" s="12" t="s">
        <v>36</v>
      </c>
      <c r="B49" s="13" t="s">
        <v>10</v>
      </c>
      <c r="C49" s="14">
        <v>9358.83</v>
      </c>
      <c r="D49" s="14">
        <v>9358.83</v>
      </c>
      <c r="E49" s="14">
        <v>7385.58</v>
      </c>
      <c r="F49" s="11">
        <f t="shared" ref="F49:F63" si="7">SUM(D49-E49)</f>
        <v>1973.25</v>
      </c>
      <c r="G49" s="15"/>
    </row>
    <row r="50" s="2" customFormat="1" customHeight="1" spans="1:7">
      <c r="A50" s="12"/>
      <c r="B50" s="13" t="s">
        <v>11</v>
      </c>
      <c r="C50" s="14"/>
      <c r="D50" s="14"/>
      <c r="E50" s="14"/>
      <c r="F50" s="11">
        <f t="shared" si="7"/>
        <v>0</v>
      </c>
      <c r="G50" s="15"/>
    </row>
    <row r="51" s="2" customFormat="1" customHeight="1" spans="1:7">
      <c r="A51" s="12"/>
      <c r="B51" s="13" t="s">
        <v>12</v>
      </c>
      <c r="C51" s="14">
        <v>3726.55</v>
      </c>
      <c r="D51" s="14">
        <v>3726.55</v>
      </c>
      <c r="E51" s="14">
        <v>3726.55</v>
      </c>
      <c r="F51" s="11">
        <f t="shared" si="7"/>
        <v>0</v>
      </c>
      <c r="G51" s="24"/>
    </row>
    <row r="52" s="2" customFormat="1" customHeight="1" spans="1:7">
      <c r="A52" s="12"/>
      <c r="B52" s="13" t="s">
        <v>13</v>
      </c>
      <c r="C52" s="25">
        <v>1590</v>
      </c>
      <c r="D52" s="25">
        <v>1590</v>
      </c>
      <c r="E52" s="25">
        <v>1590</v>
      </c>
      <c r="F52" s="11">
        <f t="shared" si="7"/>
        <v>0</v>
      </c>
      <c r="G52" s="15"/>
    </row>
    <row r="53" s="2" customFormat="1" customHeight="1" spans="1:7">
      <c r="A53" s="12"/>
      <c r="B53" s="13" t="s">
        <v>14</v>
      </c>
      <c r="C53" s="23">
        <v>272.33</v>
      </c>
      <c r="D53" s="23">
        <v>272.33</v>
      </c>
      <c r="E53" s="23">
        <v>55.15</v>
      </c>
      <c r="F53" s="11">
        <f t="shared" si="7"/>
        <v>217.18</v>
      </c>
      <c r="G53" s="15"/>
    </row>
    <row r="54" s="2" customFormat="1" customHeight="1" spans="1:7">
      <c r="A54" s="12"/>
      <c r="B54" s="13" t="s">
        <v>15</v>
      </c>
      <c r="C54" s="21">
        <v>103.49</v>
      </c>
      <c r="D54" s="21">
        <v>103.49</v>
      </c>
      <c r="E54" s="21">
        <v>99.84</v>
      </c>
      <c r="F54" s="11">
        <f t="shared" si="7"/>
        <v>3.64999999999999</v>
      </c>
      <c r="G54" s="15"/>
    </row>
    <row r="55" s="2" customFormat="1" customHeight="1" spans="1:7">
      <c r="A55" s="12"/>
      <c r="B55" s="13" t="s">
        <v>16</v>
      </c>
      <c r="C55" s="14">
        <v>60</v>
      </c>
      <c r="D55" s="14">
        <v>60</v>
      </c>
      <c r="E55" s="14">
        <v>59.004</v>
      </c>
      <c r="F55" s="11">
        <f t="shared" si="7"/>
        <v>0.996000000000002</v>
      </c>
      <c r="G55" s="15"/>
    </row>
    <row r="56" s="2" customFormat="1" customHeight="1" spans="1:7">
      <c r="A56" s="12"/>
      <c r="B56" s="13" t="s">
        <v>30</v>
      </c>
      <c r="C56" s="14">
        <v>1101.35</v>
      </c>
      <c r="D56" s="14">
        <v>1101.35</v>
      </c>
      <c r="E56" s="14">
        <v>1101.35</v>
      </c>
      <c r="F56" s="11">
        <f t="shared" si="7"/>
        <v>0</v>
      </c>
      <c r="G56" s="15"/>
    </row>
    <row r="57" s="2" customFormat="1" customHeight="1" spans="1:7">
      <c r="A57" s="12"/>
      <c r="B57" s="13" t="s">
        <v>31</v>
      </c>
      <c r="C57" s="14">
        <v>11585.8</v>
      </c>
      <c r="D57" s="14">
        <v>11585.8</v>
      </c>
      <c r="E57" s="14">
        <v>11585.8</v>
      </c>
      <c r="F57" s="11">
        <f t="shared" si="7"/>
        <v>0</v>
      </c>
      <c r="G57" s="15"/>
    </row>
    <row r="58" s="2" customFormat="1" customHeight="1" spans="1:7">
      <c r="A58" s="12"/>
      <c r="B58" s="13" t="s">
        <v>19</v>
      </c>
      <c r="C58" s="14">
        <v>2851.46</v>
      </c>
      <c r="D58" s="14">
        <v>2851.46</v>
      </c>
      <c r="E58" s="14">
        <v>2409.07</v>
      </c>
      <c r="F58" s="11">
        <f t="shared" si="7"/>
        <v>442.39</v>
      </c>
      <c r="G58" s="15"/>
    </row>
    <row r="59" s="2" customFormat="1" customHeight="1" spans="1:7">
      <c r="A59" s="12"/>
      <c r="B59" s="13" t="s">
        <v>32</v>
      </c>
      <c r="C59" s="14"/>
      <c r="D59" s="14"/>
      <c r="E59" s="14"/>
      <c r="F59" s="11">
        <f t="shared" si="7"/>
        <v>0</v>
      </c>
      <c r="G59" s="15"/>
    </row>
    <row r="60" s="2" customFormat="1" customHeight="1" spans="1:7">
      <c r="A60" s="12"/>
      <c r="B60" s="13" t="s">
        <v>33</v>
      </c>
      <c r="C60" s="14">
        <v>2310</v>
      </c>
      <c r="D60" s="14">
        <v>2310</v>
      </c>
      <c r="E60" s="14">
        <v>2310</v>
      </c>
      <c r="F60" s="11">
        <f t="shared" si="7"/>
        <v>0</v>
      </c>
      <c r="G60" s="15"/>
    </row>
    <row r="61" s="2" customFormat="1" customHeight="1" spans="1:7">
      <c r="A61" s="12"/>
      <c r="B61" s="13" t="s">
        <v>20</v>
      </c>
      <c r="C61" s="26">
        <v>200</v>
      </c>
      <c r="D61" s="26">
        <v>200</v>
      </c>
      <c r="E61" s="26">
        <v>111</v>
      </c>
      <c r="F61" s="11">
        <f t="shared" si="7"/>
        <v>89</v>
      </c>
      <c r="G61" s="24"/>
    </row>
    <row r="62" s="2" customFormat="1" customHeight="1" spans="1:7">
      <c r="A62" s="12"/>
      <c r="B62" s="13" t="s">
        <v>21</v>
      </c>
      <c r="C62" s="14"/>
      <c r="D62" s="14"/>
      <c r="E62" s="14"/>
      <c r="F62" s="11">
        <f t="shared" si="7"/>
        <v>0</v>
      </c>
      <c r="G62" s="15"/>
    </row>
    <row r="63" s="2" customFormat="1" customHeight="1" spans="1:7">
      <c r="A63" s="12"/>
      <c r="B63" s="13" t="s">
        <v>22</v>
      </c>
      <c r="C63" s="14">
        <v>302.5</v>
      </c>
      <c r="D63" s="14">
        <v>302.5</v>
      </c>
      <c r="E63" s="14">
        <v>302.5</v>
      </c>
      <c r="F63" s="11">
        <f t="shared" si="7"/>
        <v>0</v>
      </c>
      <c r="G63" s="15"/>
    </row>
    <row r="64" s="2" customFormat="1" customHeight="1" spans="1:7">
      <c r="A64" s="12"/>
      <c r="B64" s="17" t="s">
        <v>37</v>
      </c>
      <c r="C64" s="14">
        <f t="shared" ref="C64:F64" si="8">SUM(C49:C63)</f>
        <v>33462.31</v>
      </c>
      <c r="D64" s="11">
        <f t="shared" si="8"/>
        <v>33462.31</v>
      </c>
      <c r="E64" s="11">
        <f t="shared" si="8"/>
        <v>30735.844</v>
      </c>
      <c r="F64" s="11">
        <f t="shared" si="8"/>
        <v>2726.466</v>
      </c>
      <c r="G64" s="15"/>
    </row>
    <row r="65" s="2" customFormat="1" customHeight="1" spans="1:7">
      <c r="A65" s="12" t="s">
        <v>38</v>
      </c>
      <c r="B65" s="13" t="s">
        <v>10</v>
      </c>
      <c r="C65" s="14">
        <f>SUM(C4,C18,C32,C49)</f>
        <v>32305.85</v>
      </c>
      <c r="D65" s="11">
        <f>SUM(D4+D18+D32+D49)</f>
        <v>32305.85</v>
      </c>
      <c r="E65" s="11">
        <f>SUM(E4+E18+E32+E49)</f>
        <v>30332.6</v>
      </c>
      <c r="F65" s="11">
        <f t="shared" ref="F65:F81" si="9">SUM(D65-E65)</f>
        <v>1973.25</v>
      </c>
      <c r="G65" s="15"/>
    </row>
    <row r="66" s="2" customFormat="1" customHeight="1" spans="1:7">
      <c r="A66" s="12"/>
      <c r="B66" s="13" t="s">
        <v>11</v>
      </c>
      <c r="C66" s="20">
        <f>SUM(C5,C19,C33)</f>
        <v>885.6318</v>
      </c>
      <c r="D66" s="11">
        <f>SUM(D5+D19+D33+D50)</f>
        <v>885.6318</v>
      </c>
      <c r="E66" s="11">
        <f>SUM(E5+E19+E33+E50)</f>
        <v>885.6318</v>
      </c>
      <c r="F66" s="11">
        <f t="shared" si="9"/>
        <v>0</v>
      </c>
      <c r="G66" s="15"/>
    </row>
    <row r="67" s="2" customFormat="1" customHeight="1" spans="1:7">
      <c r="A67" s="12"/>
      <c r="B67" s="13" t="s">
        <v>12</v>
      </c>
      <c r="C67" s="11">
        <v>13681.9</v>
      </c>
      <c r="D67" s="11">
        <v>13681.9</v>
      </c>
      <c r="E67" s="11">
        <v>13681.9</v>
      </c>
      <c r="F67" s="11">
        <f t="shared" si="9"/>
        <v>0</v>
      </c>
      <c r="G67" s="15"/>
    </row>
    <row r="68" s="2" customFormat="1" customHeight="1" spans="1:7">
      <c r="A68" s="12"/>
      <c r="B68" s="13" t="s">
        <v>13</v>
      </c>
      <c r="C68" s="14">
        <f>SUM(C7,C21,C36,C52)</f>
        <v>1860</v>
      </c>
      <c r="D68" s="11">
        <f t="shared" ref="D68:D71" si="10">SUM(D7+D21+D36+D52)</f>
        <v>1860</v>
      </c>
      <c r="E68" s="11">
        <f t="shared" ref="E68:E71" si="11">SUM(E7+E21+E36+E52)</f>
        <v>1860</v>
      </c>
      <c r="F68" s="11">
        <f t="shared" si="9"/>
        <v>0</v>
      </c>
      <c r="G68" s="15"/>
    </row>
    <row r="69" s="2" customFormat="1" customHeight="1" spans="1:7">
      <c r="A69" s="12"/>
      <c r="B69" s="13" t="s">
        <v>14</v>
      </c>
      <c r="C69" s="14">
        <v>836.33</v>
      </c>
      <c r="D69" s="14">
        <v>836.33</v>
      </c>
      <c r="E69" s="11">
        <f t="shared" si="11"/>
        <v>619.15</v>
      </c>
      <c r="F69" s="11">
        <f t="shared" si="9"/>
        <v>217.18</v>
      </c>
      <c r="G69" s="15"/>
    </row>
    <row r="70" s="2" customFormat="1" customHeight="1" spans="1:7">
      <c r="A70" s="12"/>
      <c r="B70" s="13" t="s">
        <v>15</v>
      </c>
      <c r="C70" s="14">
        <f>SUM(C9,C23,C38,C54)</f>
        <v>2473.49</v>
      </c>
      <c r="D70" s="11">
        <f t="shared" si="10"/>
        <v>2473.49</v>
      </c>
      <c r="E70" s="11">
        <f>SUM(E38+E54)</f>
        <v>2469.84</v>
      </c>
      <c r="F70" s="11">
        <f t="shared" si="9"/>
        <v>3.64999999999964</v>
      </c>
      <c r="G70" s="15"/>
    </row>
    <row r="71" s="2" customFormat="1" customHeight="1" spans="1:7">
      <c r="A71" s="12"/>
      <c r="B71" s="13" t="s">
        <v>16</v>
      </c>
      <c r="C71" s="16">
        <f>SUM(C24,C39,C55,C10)</f>
        <v>347.155</v>
      </c>
      <c r="D71" s="11">
        <f t="shared" si="10"/>
        <v>347.155</v>
      </c>
      <c r="E71" s="11">
        <f t="shared" si="11"/>
        <v>243.9665</v>
      </c>
      <c r="F71" s="11">
        <f t="shared" si="9"/>
        <v>103.1885</v>
      </c>
      <c r="G71" s="15"/>
    </row>
    <row r="72" s="2" customFormat="1" customHeight="1" spans="1:7">
      <c r="A72" s="12"/>
      <c r="B72" s="13" t="s">
        <v>39</v>
      </c>
      <c r="C72" s="14">
        <f>SUM(C12)</f>
        <v>1581.82</v>
      </c>
      <c r="D72" s="11">
        <f>SUM(D12+D26)</f>
        <v>1581.82</v>
      </c>
      <c r="E72" s="11">
        <f>SUM(E12+E26)</f>
        <v>1581.82</v>
      </c>
      <c r="F72" s="11">
        <f t="shared" si="9"/>
        <v>0</v>
      </c>
      <c r="G72" s="15"/>
    </row>
    <row r="73" s="2" customFormat="1" customHeight="1" spans="1:7">
      <c r="A73" s="12"/>
      <c r="B73" s="13" t="s">
        <v>30</v>
      </c>
      <c r="C73" s="14">
        <f>SUM(C11,C25,C40,C56)</f>
        <v>23268.5</v>
      </c>
      <c r="D73" s="11">
        <f>SUM(D11+D25+D40+D56)</f>
        <v>23268.5</v>
      </c>
      <c r="E73" s="11">
        <f>SUM(E11+E25+E40+E56)</f>
        <v>23268.5</v>
      </c>
      <c r="F73" s="11">
        <f t="shared" si="9"/>
        <v>0</v>
      </c>
      <c r="G73" s="15"/>
    </row>
    <row r="74" s="2" customFormat="1" customHeight="1" spans="1:7">
      <c r="A74" s="12"/>
      <c r="B74" s="13" t="s">
        <v>31</v>
      </c>
      <c r="C74" s="14">
        <f t="shared" ref="C74:C77" si="12">SUM(C41,C57)</f>
        <v>12741.8</v>
      </c>
      <c r="D74" s="11">
        <f>SUM(D41+D57)</f>
        <v>12741.8</v>
      </c>
      <c r="E74" s="11">
        <f>SUM(E41+E57)</f>
        <v>12741.8</v>
      </c>
      <c r="F74" s="11">
        <f t="shared" si="9"/>
        <v>0</v>
      </c>
      <c r="G74" s="15"/>
    </row>
    <row r="75" s="2" customFormat="1" customHeight="1" spans="1:7">
      <c r="A75" s="12"/>
      <c r="B75" s="13" t="s">
        <v>19</v>
      </c>
      <c r="C75" s="14">
        <f>SUM(C13,C27,C42,C58)</f>
        <v>7894.92</v>
      </c>
      <c r="D75" s="11">
        <v>7894.92</v>
      </c>
      <c r="E75" s="11">
        <f>SUM(E13+E27+E42+E58)</f>
        <v>7452.53</v>
      </c>
      <c r="F75" s="11">
        <f t="shared" si="9"/>
        <v>442.389999999999</v>
      </c>
      <c r="G75" s="15"/>
    </row>
    <row r="76" s="2" customFormat="1" customHeight="1" spans="1:7">
      <c r="A76" s="12"/>
      <c r="B76" s="13" t="s">
        <v>32</v>
      </c>
      <c r="C76" s="14">
        <f t="shared" si="12"/>
        <v>0</v>
      </c>
      <c r="D76" s="11"/>
      <c r="E76" s="11"/>
      <c r="F76" s="11">
        <f t="shared" si="9"/>
        <v>0</v>
      </c>
      <c r="G76" s="15"/>
    </row>
    <row r="77" s="2" customFormat="1" customHeight="1" spans="1:7">
      <c r="A77" s="12"/>
      <c r="B77" s="13" t="s">
        <v>33</v>
      </c>
      <c r="C77" s="14">
        <f t="shared" si="12"/>
        <v>3850</v>
      </c>
      <c r="D77" s="11">
        <f>SUM(D44+D60)</f>
        <v>3850</v>
      </c>
      <c r="E77" s="11">
        <f>SUM(E44+E60)</f>
        <v>3850</v>
      </c>
      <c r="F77" s="11">
        <f t="shared" si="9"/>
        <v>0</v>
      </c>
      <c r="G77" s="15"/>
    </row>
    <row r="78" s="2" customFormat="1" customHeight="1" spans="1:7">
      <c r="A78" s="12"/>
      <c r="B78" s="13" t="s">
        <v>20</v>
      </c>
      <c r="C78" s="14">
        <f t="shared" ref="C78:C80" si="13">SUM(C14,C28,C45,C61)</f>
        <v>1075.5</v>
      </c>
      <c r="D78" s="11">
        <f>SUM(D14+D28+D45+D61)</f>
        <v>1075.5</v>
      </c>
      <c r="E78" s="11">
        <v>986.5</v>
      </c>
      <c r="F78" s="11">
        <f t="shared" si="9"/>
        <v>89</v>
      </c>
      <c r="G78" s="15"/>
    </row>
    <row r="79" s="2" customFormat="1" customHeight="1" spans="1:7">
      <c r="A79" s="12"/>
      <c r="B79" s="13" t="s">
        <v>21</v>
      </c>
      <c r="C79" s="14">
        <f t="shared" si="13"/>
        <v>138.6</v>
      </c>
      <c r="D79" s="11">
        <f>SUM(D29)</f>
        <v>138.6</v>
      </c>
      <c r="E79" s="11">
        <f>SUM(E29)</f>
        <v>138.6</v>
      </c>
      <c r="F79" s="11">
        <f t="shared" si="9"/>
        <v>0</v>
      </c>
      <c r="G79" s="15"/>
    </row>
    <row r="80" s="2" customFormat="1" customHeight="1" spans="1:7">
      <c r="A80" s="12"/>
      <c r="B80" s="13" t="s">
        <v>22</v>
      </c>
      <c r="C80" s="14">
        <f t="shared" si="13"/>
        <v>1065.09</v>
      </c>
      <c r="D80" s="11">
        <f>SUM(D16+D30+D47+D63)</f>
        <v>1065.09</v>
      </c>
      <c r="E80" s="11">
        <f>SUM(E16+E30+E47+E63)</f>
        <v>1065.09</v>
      </c>
      <c r="F80" s="11">
        <f t="shared" si="9"/>
        <v>0</v>
      </c>
      <c r="G80" s="15"/>
    </row>
    <row r="81" s="2" customFormat="1" customHeight="1" spans="1:7">
      <c r="A81" s="12"/>
      <c r="B81" s="17" t="s">
        <v>40</v>
      </c>
      <c r="C81" s="27">
        <f>SUM(C65:C80)</f>
        <v>104006.5868</v>
      </c>
      <c r="D81" s="27">
        <f>SUM(D65:D80)</f>
        <v>104006.5868</v>
      </c>
      <c r="E81" s="27">
        <f>SUM(E65:E80)</f>
        <v>101177.9283</v>
      </c>
      <c r="F81" s="27">
        <f t="shared" si="9"/>
        <v>2828.65850000001</v>
      </c>
      <c r="G81" s="15"/>
    </row>
  </sheetData>
  <mergeCells count="7">
    <mergeCell ref="A1:G1"/>
    <mergeCell ref="A2:G2"/>
    <mergeCell ref="A4:A17"/>
    <mergeCell ref="A18:A31"/>
    <mergeCell ref="A32:A48"/>
    <mergeCell ref="A49:A64"/>
    <mergeCell ref="A65:A81"/>
  </mergeCells>
  <pageMargins left="0.751388888888889" right="0.751388888888889" top="0.314583333333333" bottom="0.314583333333333" header="0.196527777777778" footer="0.236111111111111"/>
  <pageSetup paperSize="9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2019-12-19T04:57:00Z</dcterms:created>
  <dcterms:modified xsi:type="dcterms:W3CDTF">2019-12-20T04:16:53Z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