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表1" sheetId="1" r:id="rId1"/>
    <sheet name="表2" sheetId="2" r:id="rId2"/>
    <sheet name="表3" sheetId="3" r:id="rId3"/>
  </sheets>
  <definedNames>
    <definedName name="_xlnm._FilterDatabase" localSheetId="0" hidden="1">'表1'!$A$7:$I$53</definedName>
  </definedNames>
  <calcPr fullCalcOnLoad="1"/>
</workbook>
</file>

<file path=xl/sharedStrings.xml><?xml version="1.0" encoding="utf-8"?>
<sst xmlns="http://schemas.openxmlformats.org/spreadsheetml/2006/main" count="292" uniqueCount="210">
  <si>
    <t>附件1：</t>
  </si>
  <si>
    <r>
      <t>西藏自治区</t>
    </r>
    <r>
      <rPr>
        <u val="single"/>
        <sz val="20"/>
        <color indexed="8"/>
        <rFont val="方正小标宋简体"/>
        <family val="4"/>
      </rPr>
      <t xml:space="preserve"> 那曲 </t>
    </r>
    <r>
      <rPr>
        <sz val="20"/>
        <color indexed="8"/>
        <rFont val="方正小标宋简体"/>
        <family val="4"/>
      </rPr>
      <t>市</t>
    </r>
    <r>
      <rPr>
        <u val="single"/>
        <sz val="20"/>
        <color indexed="8"/>
        <rFont val="方正小标宋简体"/>
        <family val="4"/>
      </rPr>
      <t xml:space="preserve">  尼玛 </t>
    </r>
    <r>
      <rPr>
        <sz val="20"/>
        <color indexed="8"/>
        <rFont val="方正小标宋简体"/>
        <family val="4"/>
      </rPr>
      <t>县（区）2023年统筹整合资金来源及支出表</t>
    </r>
  </si>
  <si>
    <t>填报单位（盖章）：尼玛县财政局、乡村振兴局</t>
  </si>
  <si>
    <t>单位：万元</t>
  </si>
  <si>
    <t>序号</t>
  </si>
  <si>
    <t>财政资金名称</t>
  </si>
  <si>
    <t>2022年度资金（万元）</t>
  </si>
  <si>
    <t>2023年度资金（万元）</t>
  </si>
  <si>
    <t>2023年1-8月份实际支出数</t>
  </si>
  <si>
    <t>备注</t>
  </si>
  <si>
    <t>总规模</t>
  </si>
  <si>
    <t>脱贫县整合资金规模</t>
  </si>
  <si>
    <t>脱贫县计划整合资金规模</t>
  </si>
  <si>
    <t>脱贫县已整合资金规模</t>
  </si>
  <si>
    <t>栏次</t>
  </si>
  <si>
    <t>2≥3</t>
  </si>
  <si>
    <t>4＞5</t>
  </si>
  <si>
    <t>5≥6</t>
  </si>
  <si>
    <t>一</t>
  </si>
  <si>
    <t>中央财政资金小计</t>
  </si>
  <si>
    <t>中央财政衔接资金</t>
  </si>
  <si>
    <t>那财农指〔2022〕54号</t>
  </si>
  <si>
    <t>水利发展资金（农田水利设施建设、水土保持补助、江河湖库综合整治以及山洪灾害防治资金）</t>
  </si>
  <si>
    <t>农业生产发展资金（现代农业生产发展资金、农业技术推广与服务补助资金等）</t>
  </si>
  <si>
    <t>林业改革补助资金（含天保和森林管护补助）</t>
  </si>
  <si>
    <t>农田建设资金</t>
  </si>
  <si>
    <t>农村综合改革转移支付</t>
  </si>
  <si>
    <t>林业生态恢复补助资金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</si>
  <si>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</si>
  <si>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</si>
  <si>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</si>
  <si>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</si>
  <si>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</si>
  <si>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
资金（省级统筹部分）</t>
  </si>
  <si>
    <t>农业资源及生态保护补助资金
（含草奖补助）</t>
  </si>
  <si>
    <t>服务业发展专项资金（支持新农村现代流通服务网络工程部分）</t>
  </si>
  <si>
    <t>旅游发展基金</t>
  </si>
  <si>
    <t>中央财政预算内投资用于“三农”建设部分</t>
  </si>
  <si>
    <t>其中：退牧还草工程建设</t>
  </si>
  <si>
    <t>其中：人畜饮水安全巩固提高补助</t>
  </si>
  <si>
    <t>其中：中央预算内以工代赈资金</t>
  </si>
  <si>
    <t>其中：中央预算内兴边富民资金</t>
  </si>
  <si>
    <t>自治区财政资金小计</t>
  </si>
  <si>
    <t>财政专项扶贫资金</t>
  </si>
  <si>
    <t>那财农指〔2023〕5号</t>
  </si>
  <si>
    <t>水利发展资金（农田水利设施建设、水土保持补助资金）</t>
  </si>
  <si>
    <t>农业生产发展资金（农牧民技能培训补助经费）</t>
  </si>
  <si>
    <t>林业改革发展资金（含林业产业及防沙治沙）</t>
  </si>
  <si>
    <t>农田建设补助资金</t>
  </si>
  <si>
    <t>土地整治和高标准农田建设（含土地跨省交易收益）</t>
  </si>
  <si>
    <t>农牧民技能培训补助经费</t>
  </si>
  <si>
    <t>应用技术研究与开发（支持脱贫攻坚）</t>
  </si>
  <si>
    <t>其他农业生产发展</t>
  </si>
  <si>
    <t>旅游发展资金</t>
  </si>
  <si>
    <t>彩票公益金支持扶贫资金</t>
  </si>
  <si>
    <t>自治区强基惠民经费</t>
  </si>
  <si>
    <t>二</t>
  </si>
  <si>
    <t>地（市）级资金小计</t>
  </si>
  <si>
    <t>农牧业专项资金</t>
  </si>
  <si>
    <t>林业发展资金</t>
  </si>
  <si>
    <t>水利发展资金</t>
  </si>
  <si>
    <t>技能及就业培训资金</t>
  </si>
  <si>
    <t>农业科技发展资金</t>
  </si>
  <si>
    <t>其他涉农资金（盘活资金）</t>
  </si>
  <si>
    <t>援藏资金</t>
  </si>
  <si>
    <t>三</t>
  </si>
  <si>
    <t>县（区）级资金小计</t>
  </si>
  <si>
    <t>县级整合资金</t>
  </si>
  <si>
    <t>四</t>
  </si>
  <si>
    <t>四级合计</t>
  </si>
  <si>
    <t>西藏自治区那曲市2023年脱贫县财政涉农统筹整合资金实施方案明细表（第一批）</t>
  </si>
  <si>
    <t xml:space="preserve">   填报单位：那曲市尼玛县财政局、乡村振兴局</t>
  </si>
  <si>
    <t>金额单位：万元</t>
  </si>
  <si>
    <t>县（区)、乡（镇）名称</t>
  </si>
  <si>
    <t>项目名称</t>
  </si>
  <si>
    <t>建设地点（所在乡村名）</t>
  </si>
  <si>
    <t>项目建设内容</t>
  </si>
  <si>
    <t>项目性质      
（新建或续建）</t>
  </si>
  <si>
    <t>项目主管部门</t>
  </si>
  <si>
    <t>项目    责任人及联系电话</t>
  </si>
  <si>
    <t xml:space="preserve">项目          开工时间     </t>
  </si>
  <si>
    <t xml:space="preserve">预计         竣工时间    </t>
  </si>
  <si>
    <t>财政涉农整合资金来源及金额</t>
  </si>
  <si>
    <t>投资计划(万元)</t>
  </si>
  <si>
    <t>项目预计年均实现收益                           （万元）</t>
  </si>
  <si>
    <t>项目受益群众户                        (户)</t>
  </si>
  <si>
    <t>项目受益群众人数                       (人)</t>
  </si>
  <si>
    <t>其中</t>
  </si>
  <si>
    <t>现阶段进展情况（包括：已完工、已开工、已开标未开工、已挂网、待挂网、待下概批、未完成前期工作）</t>
  </si>
  <si>
    <t>项目                    个数</t>
  </si>
  <si>
    <t>产业项目分类。1.种植类、2养殖类、3.加工类、4商贸流通类、5乡村旅游类、6.产业配套基础设施类、7其他</t>
  </si>
  <si>
    <t>基础设施分类。1.水利、2.电力、3.交通、4.通讯网络、5.危房改造、6.其他</t>
  </si>
  <si>
    <t>美丽宜居示范村分类。1.整村推进村、2.巩固提升村、3.人居环境整治项目</t>
  </si>
  <si>
    <t>资金来源名称</t>
  </si>
  <si>
    <t>金额(万元)</t>
  </si>
  <si>
    <t>总投资</t>
  </si>
  <si>
    <t>中央财政涉农              整合资金</t>
  </si>
  <si>
    <t>自治区财政  涉农整合资金</t>
  </si>
  <si>
    <t>地（市）财政  涉农整合资金</t>
  </si>
  <si>
    <t>县（区）财政  涉农整合资金</t>
  </si>
  <si>
    <t>援藏                     资金</t>
  </si>
  <si>
    <t>银行                             贷款</t>
  </si>
  <si>
    <t>项目单位自筹</t>
  </si>
  <si>
    <t>其他                  资金</t>
  </si>
  <si>
    <t>受益脱贫户数（含监测对象）</t>
  </si>
  <si>
    <t>受益脱贫人数（含监测对象）</t>
  </si>
  <si>
    <t>行次</t>
  </si>
  <si>
    <t xml:space="preserve">尼 玛 县 </t>
  </si>
  <si>
    <t>(一)生产发展类（含产业基础设施配套类）</t>
  </si>
  <si>
    <t>尼玛县</t>
  </si>
  <si>
    <t>甲谷乡吉松村糌粑加工厂</t>
  </si>
  <si>
    <t>甲谷乡吉松村</t>
  </si>
  <si>
    <t>建设一座445.23㎡糌粑加工厂（框架结构）及其他附属设施，并购置相关
设备等。</t>
  </si>
  <si>
    <t>新建</t>
  </si>
  <si>
    <t>尼玛县乡村振兴局</t>
  </si>
  <si>
    <t>次旺欧珠
18089999018</t>
  </si>
  <si>
    <t>中央财政专项衔接资金/自治区财政专项衔接资金</t>
  </si>
  <si>
    <t>已开标未开工</t>
  </si>
  <si>
    <t>文部乡北村乡村特色旅游项目</t>
  </si>
  <si>
    <t>文部乡北村</t>
  </si>
  <si>
    <t>在文部乡北村建设牧家乐占地1000㎡及平整土地，购买60㎡帐篷3顶，30㎡帐篷5顶，藏式桌33个，藏式沙发33个，地毯8个，拍照藏式服装8套，购买相关设备，建设洗车房1间100㎡及购买相关设备，修建厕所1座52㎡。</t>
  </si>
  <si>
    <t>续建</t>
  </si>
  <si>
    <t>中央财政专项衔接资金</t>
  </si>
  <si>
    <t>续建，待复工</t>
  </si>
  <si>
    <t>尼玛县畜产品物流仓储建设项目</t>
  </si>
  <si>
    <t>尼玛镇</t>
  </si>
  <si>
    <t>建设601.29㎡仓库（钢架结构），混泥土路面465㎡路面硬化、新建铁艺围墙60.00㎡、高压架空线迁移3根，铁艺大门1座，路沿石60.00米、水井50.00m、设备及工器具相关设备等。</t>
  </si>
  <si>
    <t>尼玛县农业农村局</t>
  </si>
  <si>
    <t>普布次仁
18898061111</t>
  </si>
  <si>
    <t>尼玛县民族手工艺编制厂房建设项目</t>
  </si>
  <si>
    <t>尼玛县县城</t>
  </si>
  <si>
    <t>建设工艺编制厂房（框架结构） 793.80m，围墙工程 83.70m,大门 1 座、地面硬化 916.00m，给排水工程 1 项、电气工程 1 项，设备及工器具购置包括加工设备 1 项和 160kVA 箱式变压器等。</t>
  </si>
  <si>
    <t>尼玛县民宗局</t>
  </si>
  <si>
    <t>多杰次旦
18908964044</t>
  </si>
  <si>
    <t>中央财政少数民族发展资金</t>
  </si>
  <si>
    <t>待挂网</t>
  </si>
  <si>
    <t>(二)小型公益性基础设施类</t>
  </si>
  <si>
    <t>卓尼乡来差村村级道路保通项目</t>
  </si>
  <si>
    <t>卓尼乡来差村</t>
  </si>
  <si>
    <t>为来差村建设一条四级公路，总长1098.35m,路基宽度4.5m，路面宽度3.5m。</t>
  </si>
  <si>
    <t>尼玛县交通局</t>
  </si>
  <si>
    <t>尼玛顿珠
15208000497</t>
  </si>
  <si>
    <t>中央财政专项扶贫发展资金/自治区财政专项衔接资金</t>
  </si>
  <si>
    <t>卓尼乡卡果村道路保通项目</t>
  </si>
  <si>
    <t>卓尼乡卡果村</t>
  </si>
  <si>
    <t>该项目为卡果村村内道路保通，建设一条4.89公里四级公路。</t>
  </si>
  <si>
    <t>尼玛县安全饮水能力提升项目</t>
  </si>
  <si>
    <t>该工程维修各类水井总计25处，其中7处含配套管道工程。</t>
  </si>
  <si>
    <t>尼玛县水利局
尼玛县民宗局</t>
  </si>
  <si>
    <t>潘佳军
18089068410
多杰次旦
18908964044</t>
  </si>
  <si>
    <t>中央财政专项衔接资金/自治区少数民族发展资金</t>
  </si>
  <si>
    <t>新建(其中自治区少数民族发展资金201.97万元)</t>
  </si>
  <si>
    <t>县城易地搬迁附属工程</t>
  </si>
  <si>
    <t>实施县城易地搬迁四个小区围墙建设，围墙总长度2403米，大门10座，小门7座等。</t>
  </si>
  <si>
    <t>尼玛县发改委</t>
  </si>
  <si>
    <t>次仁吉姆
13908968234</t>
  </si>
  <si>
    <t>中央财以工代赈资金</t>
  </si>
  <si>
    <t>易地搬迁附属项目</t>
  </si>
  <si>
    <t>尼玛县卓瓦乡桥梁建设项目</t>
  </si>
  <si>
    <t>卓瓦乡</t>
  </si>
  <si>
    <t>为卓瓦乡多木热村改建公路总长173.13m（其中：桥梁总长37.04m，两跨2*16，上部结构采用预应力混凝土预控心板，简直桥面连续，下部结构采用盖桥柱式墩、桩基础，桥台采用柱式轻型桥台），道路起于尼瓦藏布西岸，终点于尼瓦藏布东岸。</t>
  </si>
  <si>
    <t>中央财政少数民族发展资金/自治区少数民族发展资金</t>
  </si>
  <si>
    <t>（三）宜居宜业和美村庄类</t>
  </si>
  <si>
    <t>卓瓦乡多木热村基础设施巩固提升建设项目</t>
  </si>
  <si>
    <t>卓瓦乡多木热</t>
  </si>
  <si>
    <t>主要为卓瓦乡多木热村周边配套基础设施：实施水源工程：机电井2口，井房28.08㎡；净水厂工程：厂房、清水池、沉淀池、场地平整、场区内地面硬化573.86㎡等工程；供水管网工程：供水干管5140m，支管2940.97m，斗管1876.35m，入户管2560m及附属工程；建筑物工程：供水阀井102座，入户阀井252座，主路旁主排水沟重建共计1335m，新建延伸段与主路连接路（通车路3条872.38m，人行道1条120.36m)，新建公厕4座(52㎡/座)实施种树种草等工程，购置大阳能路灯34盏，购置太阳能逆变一体机、变领供水系统、一体化处理设备等。</t>
  </si>
  <si>
    <t>乡村振兴局</t>
  </si>
  <si>
    <t>申亚乡石康村巩固提升项目</t>
  </si>
  <si>
    <t>申亚乡石康村</t>
  </si>
  <si>
    <t>该项目主要是为石康村新建道路3条，为村庄道路次要道路，全长1312.291m，路面采用20cmC30水泥混凝土路面。新建钢架桥一座，采用4个贝雷梁片链接，桥梁总长21米.</t>
  </si>
  <si>
    <t>未完成前期工作</t>
  </si>
  <si>
    <t>尼玛镇曲巴村巩固提升项目</t>
  </si>
  <si>
    <t>尼玛镇曲巴村</t>
  </si>
  <si>
    <t>新建厕所2栋及取水房5栋，其中旱厕单栋建筑面积58.50㎡，为框架结构；取水房单栋建筑面积14.04㎡，为砖混结构；新建成品垃圾收集点。新建9座羊圈，一座羊圈含一栋高寒棚圈及附属用房（饲草库、操作间）、一座水井，总建筑面积332.65㎡，占地面积为332.65㎡，建筑层数为地上一层，建筑高度为2.85m，为砖混结构，其中羊舍建筑面积为292.01㎡，附属用房建筑面积40.64㎡（饲草库18.90㎡，操作间21.74㎡）。</t>
  </si>
  <si>
    <t>达果乡鲁玛俄布居委会美丽宜居村建设项目</t>
  </si>
  <si>
    <t>达果乡鲁玛俄布居委会</t>
  </si>
  <si>
    <t>鲁玛俄布居委会所在地新建DN300污水管3622米，新建DN400污水管1369米，新建污水检查井151座，新建50立方米化粪池2座，新建净化罐处理量120立方等。</t>
  </si>
  <si>
    <t>中央财政专项衔接资金/自治区财政专项衔接资金/市财政  衔接资金</t>
  </si>
  <si>
    <t>缺口资金783.02万元</t>
  </si>
  <si>
    <t>（四）扶贫贷款贴息类</t>
  </si>
  <si>
    <t>易地搬迁贴息项目</t>
  </si>
  <si>
    <t>用于易地搬迁贴息</t>
  </si>
  <si>
    <t>该项目为2022年易地搬迁贷款贴息</t>
  </si>
  <si>
    <t>附件3：</t>
  </si>
  <si>
    <t>2023年脱贫县涉农资金整合工作示范县统计表</t>
  </si>
  <si>
    <r>
      <t>填报地（市）：</t>
    </r>
    <r>
      <rPr>
        <u val="single"/>
        <sz val="11"/>
        <color indexed="63"/>
        <rFont val="宋体"/>
        <family val="0"/>
      </rPr>
      <t>尼玛</t>
    </r>
    <r>
      <rPr>
        <sz val="11"/>
        <color indexed="63"/>
        <rFont val="宋体"/>
        <family val="0"/>
      </rPr>
      <t>财政局、乡村振兴局</t>
    </r>
  </si>
  <si>
    <t>填报时间：2023年2月27日</t>
  </si>
  <si>
    <t>示范县名</t>
  </si>
  <si>
    <t>基本情况</t>
  </si>
  <si>
    <t>脱贫县涉农资金整合情况</t>
  </si>
  <si>
    <t>农村人口数（人）</t>
  </si>
  <si>
    <t>脱贫人口数（人）</t>
  </si>
  <si>
    <t>脱贫村数</t>
  </si>
  <si>
    <t>贫困发生率（%）</t>
  </si>
  <si>
    <t>贫困县类别</t>
  </si>
  <si>
    <t>计划脱贫时间（年）</t>
  </si>
  <si>
    <t>出台本年度整合实施方案时间（年）</t>
  </si>
  <si>
    <t>出台资金管理办法时间（年）</t>
  </si>
  <si>
    <t>2017年中央和自治区财政资金规模</t>
  </si>
  <si>
    <t>2023年整合范围资金总规模（万元）</t>
  </si>
  <si>
    <t>2023年计划整合资金规模（万元）</t>
  </si>
  <si>
    <t>2023年已整合规模（万元）</t>
  </si>
  <si>
    <t>合计</t>
  </si>
  <si>
    <t>中央</t>
  </si>
  <si>
    <t>省级</t>
  </si>
  <si>
    <t>地市级</t>
  </si>
  <si>
    <t>县级</t>
  </si>
  <si>
    <t>0</t>
  </si>
  <si>
    <r>
      <rPr>
        <sz val="10"/>
        <color indexed="63"/>
        <rFont val="Wingdings"/>
        <family val="0"/>
      </rPr>
      <t></t>
    </r>
  </si>
  <si>
    <t>2019年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</si>
</sst>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yyyy&quot;年&quot;m&quot;月&quot;d&quot;日&quot;;@"/>
    <numFmt numFmtId="180" formatCode="0_);[Red]\(0\)"/>
  </numFmts>
  <fonts count="70"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63"/>
      <name val="华文中宋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36"/>
      <color indexed="8"/>
      <name val="方正小标宋简体"/>
      <family val="4"/>
    </font>
    <font>
      <sz val="18"/>
      <color indexed="8"/>
      <name val="Times New Roman"/>
      <family val="1"/>
    </font>
    <font>
      <sz val="36"/>
      <color indexed="8"/>
      <name val="Times New Roman"/>
      <family val="1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2"/>
      <color indexed="8"/>
      <name val="方正小标宋简体"/>
      <family val="4"/>
    </font>
    <font>
      <sz val="11"/>
      <color indexed="8"/>
      <name val="仿宋"/>
      <family val="3"/>
    </font>
    <font>
      <sz val="12"/>
      <color indexed="63"/>
      <name val="仿宋"/>
      <family val="3"/>
    </font>
    <font>
      <sz val="20"/>
      <color indexed="8"/>
      <name val="方正小标宋简体"/>
      <family val="4"/>
    </font>
    <font>
      <sz val="20"/>
      <color indexed="8"/>
      <name val="仿宋"/>
      <family val="3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b/>
      <sz val="10"/>
      <color indexed="8"/>
      <name val="方正仿宋简体"/>
      <family val="0"/>
    </font>
    <font>
      <sz val="10"/>
      <color indexed="8"/>
      <name val="方正仿宋简体"/>
      <family val="0"/>
    </font>
    <font>
      <b/>
      <sz val="12"/>
      <color indexed="8"/>
      <name val="方正仿宋简体"/>
      <family val="0"/>
    </font>
    <font>
      <sz val="11"/>
      <name val="方正仿宋简体"/>
      <family val="0"/>
    </font>
    <font>
      <b/>
      <sz val="11"/>
      <name val="方正仿宋简体"/>
      <family val="0"/>
    </font>
    <font>
      <sz val="11"/>
      <color indexed="63"/>
      <name val="方正仿宋简体"/>
      <family val="0"/>
    </font>
    <font>
      <sz val="10"/>
      <name val="方正仿宋简体"/>
      <family val="0"/>
    </font>
    <font>
      <sz val="8"/>
      <name val="方正仿宋简体"/>
      <family val="0"/>
    </font>
    <font>
      <b/>
      <sz val="11"/>
      <color indexed="8"/>
      <name val="仿宋"/>
      <family val="3"/>
    </font>
    <font>
      <b/>
      <sz val="12"/>
      <name val="方正仿宋简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63"/>
      <name val="宋体"/>
      <family val="0"/>
    </font>
    <font>
      <sz val="10"/>
      <color indexed="63"/>
      <name val="Wingdings"/>
      <family val="0"/>
    </font>
    <font>
      <u val="single"/>
      <sz val="20"/>
      <color indexed="8"/>
      <name val="方正小标宋简体"/>
      <family val="4"/>
    </font>
    <font>
      <sz val="11"/>
      <color rgb="FF333333"/>
      <name val="宋体"/>
      <family val="0"/>
    </font>
    <font>
      <sz val="36"/>
      <color theme="1"/>
      <name val="方正小标宋简体"/>
      <family val="4"/>
    </font>
    <font>
      <sz val="18"/>
      <color theme="1"/>
      <name val="Times New Roman"/>
      <family val="1"/>
    </font>
    <font>
      <sz val="36"/>
      <color theme="1"/>
      <name val="Times New Roman"/>
      <family val="1"/>
    </font>
    <font>
      <b/>
      <sz val="11"/>
      <color theme="1"/>
      <name val="宋体"/>
      <family val="0"/>
    </font>
    <font>
      <b/>
      <sz val="8"/>
      <color theme="1"/>
      <name val="宋体"/>
      <family val="0"/>
    </font>
    <font>
      <sz val="11"/>
      <color theme="1"/>
      <name val="仿宋"/>
      <family val="3"/>
    </font>
    <font>
      <sz val="20"/>
      <color rgb="FF000000"/>
      <name val="方正小标宋简体"/>
      <family val="4"/>
    </font>
    <font>
      <sz val="20"/>
      <color theme="1"/>
      <name val="仿宋"/>
      <family val="3"/>
    </font>
    <font>
      <sz val="11"/>
      <color theme="1"/>
      <name val="方正仿宋简体"/>
      <family val="0"/>
    </font>
    <font>
      <sz val="10"/>
      <color theme="1"/>
      <name val="方正仿宋简体"/>
      <family val="0"/>
    </font>
    <font>
      <b/>
      <sz val="10"/>
      <color theme="1"/>
      <name val="方正仿宋简体"/>
      <family val="0"/>
    </font>
    <font>
      <b/>
      <sz val="12"/>
      <color theme="1"/>
      <name val="方正仿宋简体"/>
      <family val="0"/>
    </font>
    <font>
      <b/>
      <sz val="11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33" fillId="0" borderId="0" applyProtection="0">
      <alignment/>
    </xf>
    <xf numFmtId="0" fontId="0" fillId="0" borderId="0" applyProtection="0">
      <alignment vertical="center"/>
    </xf>
    <xf numFmtId="0" fontId="34" fillId="2" borderId="0" applyNumberFormat="0" applyBorder="0" applyAlignment="0" applyProtection="0"/>
    <xf numFmtId="0" fontId="0" fillId="3" borderId="0" applyProtection="0">
      <alignment vertical="center"/>
    </xf>
    <xf numFmtId="0" fontId="35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36" fillId="6" borderId="0" applyProtection="0">
      <alignment vertical="center"/>
    </xf>
    <xf numFmtId="43" fontId="0" fillId="0" borderId="0" applyProtection="0">
      <alignment vertical="center"/>
    </xf>
    <xf numFmtId="0" fontId="37" fillId="5" borderId="0" applyProtection="0">
      <alignment vertical="center"/>
    </xf>
    <xf numFmtId="0" fontId="38" fillId="0" borderId="0" applyProtection="0">
      <alignment vertical="center"/>
    </xf>
    <xf numFmtId="9" fontId="0" fillId="0" borderId="0" applyProtection="0">
      <alignment vertical="center"/>
    </xf>
    <xf numFmtId="0" fontId="39" fillId="0" borderId="0" applyProtection="0">
      <alignment vertical="center"/>
    </xf>
    <xf numFmtId="0" fontId="0" fillId="7" borderId="2" applyProtection="0">
      <alignment vertical="center"/>
    </xf>
    <xf numFmtId="0" fontId="40" fillId="0" borderId="0" applyProtection="0">
      <alignment/>
    </xf>
    <xf numFmtId="0" fontId="37" fillId="6" borderId="0" applyProtection="0">
      <alignment vertical="center"/>
    </xf>
    <xf numFmtId="0" fontId="41" fillId="0" borderId="0" applyProtection="0">
      <alignment vertical="center"/>
    </xf>
    <xf numFmtId="0" fontId="42" fillId="0" borderId="0" applyProtection="0">
      <alignment vertical="center"/>
    </xf>
    <xf numFmtId="0" fontId="43" fillId="0" borderId="0" applyProtection="0">
      <alignment vertical="center"/>
    </xf>
    <xf numFmtId="0" fontId="44" fillId="0" borderId="0" applyProtection="0">
      <alignment vertical="center"/>
    </xf>
    <xf numFmtId="0" fontId="45" fillId="0" borderId="3" applyProtection="0">
      <alignment vertical="center"/>
    </xf>
    <xf numFmtId="0" fontId="46" fillId="0" borderId="3" applyProtection="0">
      <alignment vertical="center"/>
    </xf>
    <xf numFmtId="0" fontId="37" fillId="8" borderId="0" applyProtection="0">
      <alignment vertical="center"/>
    </xf>
    <xf numFmtId="0" fontId="41" fillId="0" borderId="4" applyProtection="0">
      <alignment vertical="center"/>
    </xf>
    <xf numFmtId="0" fontId="37" fillId="4" borderId="0" applyProtection="0">
      <alignment vertical="center"/>
    </xf>
    <xf numFmtId="0" fontId="47" fillId="3" borderId="5" applyProtection="0">
      <alignment vertical="center"/>
    </xf>
    <xf numFmtId="0" fontId="48" fillId="3" borderId="1" applyProtection="0">
      <alignment vertical="center"/>
    </xf>
    <xf numFmtId="0" fontId="49" fillId="9" borderId="6" applyProtection="0">
      <alignment vertical="center"/>
    </xf>
    <xf numFmtId="0" fontId="0" fillId="2" borderId="0" applyProtection="0">
      <alignment vertical="center"/>
    </xf>
    <xf numFmtId="0" fontId="37" fillId="10" borderId="0" applyProtection="0">
      <alignment vertical="center"/>
    </xf>
    <xf numFmtId="0" fontId="50" fillId="0" borderId="7" applyProtection="0">
      <alignment vertical="center"/>
    </xf>
    <xf numFmtId="0" fontId="9" fillId="0" borderId="8" applyProtection="0">
      <alignment vertical="center"/>
    </xf>
    <xf numFmtId="0" fontId="34" fillId="2" borderId="0" applyProtection="0">
      <alignment vertical="center"/>
    </xf>
    <xf numFmtId="0" fontId="33" fillId="0" borderId="0" applyProtection="0">
      <alignment/>
    </xf>
    <xf numFmtId="0" fontId="36" fillId="11" borderId="0" applyProtection="0">
      <alignment vertical="center"/>
    </xf>
    <xf numFmtId="0" fontId="0" fillId="12" borderId="0" applyProtection="0">
      <alignment vertical="center"/>
    </xf>
    <xf numFmtId="0" fontId="37" fillId="13" borderId="0" applyProtection="0">
      <alignment vertical="center"/>
    </xf>
    <xf numFmtId="0" fontId="0" fillId="14" borderId="0" applyProtection="0">
      <alignment vertical="center"/>
    </xf>
    <xf numFmtId="0" fontId="0" fillId="8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37" fillId="9" borderId="0" applyProtection="0">
      <alignment vertical="center"/>
    </xf>
    <xf numFmtId="0" fontId="37" fillId="15" borderId="0" applyProtection="0">
      <alignment vertical="center"/>
    </xf>
    <xf numFmtId="0" fontId="0" fillId="0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37" fillId="13" borderId="0" applyProtection="0">
      <alignment vertical="center"/>
    </xf>
    <xf numFmtId="0" fontId="0" fillId="0" borderId="0" applyProtection="0">
      <alignment/>
    </xf>
    <xf numFmtId="0" fontId="0" fillId="8" borderId="0" applyProtection="0">
      <alignment vertical="center"/>
    </xf>
    <xf numFmtId="0" fontId="37" fillId="8" borderId="0" applyProtection="0">
      <alignment vertical="center"/>
    </xf>
    <xf numFmtId="0" fontId="37" fillId="16" borderId="0" applyProtection="0">
      <alignment vertical="center"/>
    </xf>
    <xf numFmtId="0" fontId="51" fillId="17" borderId="0" applyNumberFormat="0" applyBorder="0" applyAlignment="0" applyProtection="0"/>
    <xf numFmtId="0" fontId="0" fillId="0" borderId="0" applyProtection="0">
      <alignment/>
    </xf>
    <xf numFmtId="0" fontId="0" fillId="2" borderId="0" applyProtection="0">
      <alignment vertical="center"/>
    </xf>
    <xf numFmtId="0" fontId="52" fillId="0" borderId="0" applyProtection="0">
      <alignment/>
    </xf>
    <xf numFmtId="0" fontId="37" fillId="16" borderId="0" applyProtection="0">
      <alignment vertical="center"/>
    </xf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0" fillId="0" borderId="0" applyProtection="0">
      <alignment/>
    </xf>
    <xf numFmtId="0" fontId="3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17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0" fillId="0" borderId="16" xfId="17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81" applyNumberFormat="1" applyFont="1" applyFill="1" applyBorder="1" applyAlignment="1" applyProtection="1">
      <alignment horizontal="center" vertical="center" wrapText="1"/>
      <protection/>
    </xf>
    <xf numFmtId="0" fontId="58" fillId="0" borderId="0" xfId="81" applyNumberFormat="1" applyFont="1" applyFill="1" applyBorder="1" applyAlignment="1" applyProtection="1">
      <alignment horizontal="center" vertical="center" wrapText="1"/>
      <protection/>
    </xf>
    <xf numFmtId="0" fontId="59" fillId="0" borderId="0" xfId="81" applyNumberFormat="1" applyFont="1" applyFill="1" applyBorder="1" applyAlignment="1" applyProtection="1">
      <alignment horizontal="center" vertical="center" wrapText="1"/>
      <protection/>
    </xf>
    <xf numFmtId="0" fontId="59" fillId="18" borderId="0" xfId="81" applyNumberFormat="1" applyFont="1" applyFill="1" applyBorder="1" applyAlignment="1" applyProtection="1">
      <alignment horizontal="center" vertical="center" wrapText="1"/>
      <protection/>
    </xf>
    <xf numFmtId="0" fontId="60" fillId="0" borderId="0" xfId="81" applyNumberFormat="1" applyFont="1" applyFill="1" applyBorder="1" applyAlignment="1" applyProtection="1">
      <alignment horizontal="left" vertical="center" wrapText="1"/>
      <protection/>
    </xf>
    <xf numFmtId="0" fontId="60" fillId="0" borderId="0" xfId="81" applyNumberFormat="1" applyFont="1" applyFill="1" applyBorder="1" applyAlignment="1" applyProtection="1">
      <alignment horizontal="center" vertical="center" wrapText="1"/>
      <protection/>
    </xf>
    <xf numFmtId="0" fontId="60" fillId="18" borderId="0" xfId="81" applyNumberFormat="1" applyFont="1" applyFill="1" applyBorder="1" applyAlignment="1" applyProtection="1">
      <alignment horizontal="center" vertical="center" wrapText="1"/>
      <protection/>
    </xf>
    <xf numFmtId="0" fontId="60" fillId="0" borderId="16" xfId="81" applyNumberFormat="1" applyFont="1" applyFill="1" applyBorder="1" applyAlignment="1" applyProtection="1">
      <alignment horizontal="center" vertical="center" wrapText="1"/>
      <protection/>
    </xf>
    <xf numFmtId="0" fontId="60" fillId="0" borderId="16" xfId="0" applyNumberFormat="1" applyFont="1" applyFill="1" applyBorder="1" applyAlignment="1">
      <alignment horizontal="center" vertical="center" wrapText="1"/>
    </xf>
    <xf numFmtId="0" fontId="60" fillId="0" borderId="19" xfId="81" applyNumberFormat="1" applyFont="1" applyFill="1" applyBorder="1" applyAlignment="1" applyProtection="1">
      <alignment horizontal="center" vertical="center" wrapText="1"/>
      <protection/>
    </xf>
    <xf numFmtId="0" fontId="60" fillId="18" borderId="16" xfId="81" applyNumberFormat="1" applyFont="1" applyFill="1" applyBorder="1" applyAlignment="1" applyProtection="1">
      <alignment horizontal="center" vertical="center" wrapText="1"/>
      <protection/>
    </xf>
    <xf numFmtId="0" fontId="60" fillId="0" borderId="20" xfId="81" applyNumberFormat="1" applyFont="1" applyFill="1" applyBorder="1" applyAlignment="1" applyProtection="1">
      <alignment horizontal="center" vertical="center" wrapText="1"/>
      <protection/>
    </xf>
    <xf numFmtId="0" fontId="61" fillId="0" borderId="16" xfId="81" applyNumberFormat="1" applyFont="1" applyFill="1" applyBorder="1" applyAlignment="1" applyProtection="1">
      <alignment horizontal="center" vertical="center" wrapText="1"/>
      <protection/>
    </xf>
    <xf numFmtId="0" fontId="61" fillId="18" borderId="16" xfId="81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17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6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Fill="1" applyBorder="1" applyAlignment="1">
      <alignment horizontal="center" vertical="center" wrapText="1"/>
    </xf>
    <xf numFmtId="179" fontId="59" fillId="18" borderId="0" xfId="81" applyNumberFormat="1" applyFont="1" applyFill="1" applyBorder="1" applyAlignment="1" applyProtection="1">
      <alignment horizontal="center" vertical="center" wrapText="1"/>
      <protection/>
    </xf>
    <xf numFmtId="179" fontId="59" fillId="0" borderId="0" xfId="81" applyNumberFormat="1" applyFont="1" applyFill="1" applyBorder="1" applyAlignment="1" applyProtection="1">
      <alignment horizontal="center" vertical="center" wrapText="1"/>
      <protection/>
    </xf>
    <xf numFmtId="179" fontId="60" fillId="18" borderId="0" xfId="81" applyNumberFormat="1" applyFont="1" applyFill="1" applyBorder="1" applyAlignment="1" applyProtection="1">
      <alignment horizontal="center" vertical="center" wrapText="1"/>
      <protection/>
    </xf>
    <xf numFmtId="179" fontId="60" fillId="18" borderId="16" xfId="81" applyNumberFormat="1" applyFont="1" applyFill="1" applyBorder="1" applyAlignment="1" applyProtection="1">
      <alignment horizontal="center" vertical="center" wrapText="1"/>
      <protection/>
    </xf>
    <xf numFmtId="179" fontId="60" fillId="18" borderId="19" xfId="81" applyNumberFormat="1" applyFont="1" applyFill="1" applyBorder="1" applyAlignment="1" applyProtection="1">
      <alignment horizontal="center" vertical="center" wrapText="1"/>
      <protection/>
    </xf>
    <xf numFmtId="179" fontId="60" fillId="18" borderId="20" xfId="81" applyNumberFormat="1" applyFont="1" applyFill="1" applyBorder="1" applyAlignment="1" applyProtection="1">
      <alignment horizontal="center" vertical="center" wrapText="1"/>
      <protection/>
    </xf>
    <xf numFmtId="177" fontId="15" fillId="0" borderId="16" xfId="0" applyNumberFormat="1" applyFont="1" applyFill="1" applyBorder="1" applyAlignment="1">
      <alignment horizontal="center" vertical="center" wrapText="1"/>
    </xf>
    <xf numFmtId="57" fontId="5" fillId="0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15" fillId="0" borderId="16" xfId="71" applyNumberFormat="1" applyFont="1" applyFill="1" applyBorder="1" applyAlignment="1" applyProtection="1">
      <alignment horizontal="center" vertical="center" wrapText="1"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81" applyNumberFormat="1" applyFont="1" applyFill="1" applyBorder="1" applyAlignment="1" applyProtection="1">
      <alignment horizontal="center" vertical="center" wrapText="1"/>
      <protection/>
    </xf>
    <xf numFmtId="178" fontId="60" fillId="0" borderId="0" xfId="81" applyNumberFormat="1" applyFont="1" applyFill="1" applyBorder="1" applyAlignment="1" applyProtection="1">
      <alignment horizontal="center" vertical="center" wrapText="1"/>
      <protection/>
    </xf>
    <xf numFmtId="0" fontId="60" fillId="0" borderId="16" xfId="81" applyNumberFormat="1" applyFont="1" applyFill="1" applyBorder="1" applyAlignment="1" applyProtection="1">
      <alignment horizontal="center" vertical="center" wrapText="1"/>
      <protection/>
    </xf>
    <xf numFmtId="0" fontId="12" fillId="19" borderId="16" xfId="81" applyNumberFormat="1" applyFont="1" applyFill="1" applyBorder="1" applyAlignment="1" applyProtection="1">
      <alignment horizontal="center" vertical="center" wrapText="1"/>
      <protection/>
    </xf>
    <xf numFmtId="0" fontId="12" fillId="19" borderId="16" xfId="0" applyNumberFormat="1" applyFont="1" applyFill="1" applyBorder="1" applyAlignment="1">
      <alignment horizontal="center" vertical="center" wrapText="1"/>
    </xf>
    <xf numFmtId="0" fontId="61" fillId="0" borderId="16" xfId="81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3" fillId="0" borderId="16" xfId="17" applyNumberFormat="1" applyFont="1" applyFill="1" applyBorder="1" applyAlignment="1" applyProtection="1">
      <alignment horizontal="center" vertical="center" wrapText="1"/>
      <protection locked="0"/>
    </xf>
    <xf numFmtId="180" fontId="11" fillId="0" borderId="16" xfId="0" applyNumberFormat="1" applyFont="1" applyFill="1" applyBorder="1" applyAlignment="1">
      <alignment horizontal="center" vertical="center" wrapText="1"/>
    </xf>
    <xf numFmtId="0" fontId="15" fillId="0" borderId="16" xfId="7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7" applyNumberFormat="1" applyFont="1" applyFill="1" applyBorder="1" applyAlignment="1">
      <alignment vertical="center"/>
    </xf>
    <xf numFmtId="0" fontId="16" fillId="0" borderId="0" xfId="75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vertical="center"/>
    </xf>
    <xf numFmtId="0" fontId="0" fillId="0" borderId="0" xfId="17" applyNumberFormat="1" applyFont="1" applyFill="1" applyBorder="1" applyAlignment="1">
      <alignment horizontal="center" vertical="center"/>
    </xf>
    <xf numFmtId="0" fontId="62" fillId="18" borderId="0" xfId="17" applyNumberFormat="1" applyFont="1" applyFill="1" applyBorder="1" applyAlignment="1">
      <alignment horizontal="center" vertical="center"/>
    </xf>
    <xf numFmtId="0" fontId="17" fillId="0" borderId="0" xfId="17" applyNumberFormat="1" applyFont="1" applyFill="1" applyBorder="1" applyAlignment="1">
      <alignment horizontal="center" vertical="center"/>
    </xf>
    <xf numFmtId="0" fontId="18" fillId="0" borderId="0" xfId="17" applyNumberFormat="1" applyFont="1" applyFill="1" applyBorder="1" applyAlignment="1">
      <alignment horizontal="left" vertical="center"/>
    </xf>
    <xf numFmtId="0" fontId="63" fillId="0" borderId="0" xfId="75" applyNumberFormat="1" applyFont="1" applyFill="1" applyBorder="1" applyAlignment="1">
      <alignment horizontal="center" vertical="center" wrapText="1"/>
    </xf>
    <xf numFmtId="0" fontId="19" fillId="0" borderId="0" xfId="75" applyNumberFormat="1" applyFont="1" applyFill="1" applyBorder="1" applyAlignment="1">
      <alignment horizontal="center" vertical="center" wrapText="1"/>
    </xf>
    <xf numFmtId="0" fontId="64" fillId="18" borderId="0" xfId="75" applyNumberFormat="1" applyFont="1" applyFill="1" applyBorder="1" applyAlignment="1">
      <alignment horizontal="center" vertical="center" wrapText="1"/>
    </xf>
    <xf numFmtId="0" fontId="21" fillId="0" borderId="0" xfId="75" applyNumberFormat="1" applyFont="1" applyFill="1" applyBorder="1" applyAlignment="1">
      <alignment horizontal="left" vertical="center" wrapText="1"/>
    </xf>
    <xf numFmtId="0" fontId="22" fillId="0" borderId="24" xfId="75" applyNumberFormat="1" applyFont="1" applyFill="1" applyBorder="1" applyAlignment="1">
      <alignment horizontal="center" vertical="center" wrapText="1"/>
    </xf>
    <xf numFmtId="0" fontId="22" fillId="0" borderId="24" xfId="75" applyNumberFormat="1" applyFont="1" applyFill="1" applyBorder="1" applyAlignment="1">
      <alignment horizontal="right" vertical="center" wrapText="1"/>
    </xf>
    <xf numFmtId="0" fontId="65" fillId="18" borderId="24" xfId="75" applyNumberFormat="1" applyFont="1" applyFill="1" applyBorder="1" applyAlignment="1">
      <alignment horizontal="center" vertical="center" wrapText="1"/>
    </xf>
    <xf numFmtId="0" fontId="23" fillId="0" borderId="16" xfId="75" applyNumberFormat="1" applyFont="1" applyFill="1" applyBorder="1" applyAlignment="1">
      <alignment horizontal="center" vertical="center" wrapText="1"/>
    </xf>
    <xf numFmtId="0" fontId="66" fillId="18" borderId="16" xfId="75" applyNumberFormat="1" applyFont="1" applyFill="1" applyBorder="1" applyAlignment="1">
      <alignment horizontal="center" vertical="center" wrapText="1"/>
    </xf>
    <xf numFmtId="0" fontId="24" fillId="0" borderId="16" xfId="75" applyNumberFormat="1" applyFont="1" applyFill="1" applyBorder="1" applyAlignment="1">
      <alignment horizontal="center" vertical="center" wrapText="1"/>
    </xf>
    <xf numFmtId="0" fontId="25" fillId="0" borderId="16" xfId="75" applyNumberFormat="1" applyFont="1" applyFill="1" applyBorder="1" applyAlignment="1">
      <alignment horizontal="center" vertical="center" wrapText="1"/>
    </xf>
    <xf numFmtId="0" fontId="26" fillId="0" borderId="16" xfId="75" applyNumberFormat="1" applyFont="1" applyFill="1" applyBorder="1" applyAlignment="1">
      <alignment horizontal="center" vertical="center" wrapText="1"/>
    </xf>
    <xf numFmtId="0" fontId="27" fillId="0" borderId="16" xfId="75" applyNumberFormat="1" applyFont="1" applyFill="1" applyBorder="1" applyAlignment="1">
      <alignment horizontal="center" vertical="center" wrapText="1"/>
    </xf>
    <xf numFmtId="177" fontId="27" fillId="0" borderId="16" xfId="75" applyNumberFormat="1" applyFont="1" applyFill="1" applyBorder="1" applyAlignment="1">
      <alignment horizontal="center" vertical="center" wrapText="1"/>
    </xf>
    <xf numFmtId="0" fontId="67" fillId="18" borderId="16" xfId="75" applyNumberFormat="1" applyFont="1" applyFill="1" applyBorder="1" applyAlignment="1">
      <alignment horizontal="center" vertical="center" wrapText="1"/>
    </xf>
    <xf numFmtId="0" fontId="24" fillId="0" borderId="16" xfId="75" applyNumberFormat="1" applyFont="1" applyFill="1" applyBorder="1" applyAlignment="1">
      <alignment horizontal="left" vertical="center" wrapText="1"/>
    </xf>
    <xf numFmtId="0" fontId="28" fillId="0" borderId="16" xfId="17" applyNumberFormat="1" applyFont="1" applyFill="1" applyBorder="1" applyAlignment="1">
      <alignment horizontal="center" vertical="center"/>
    </xf>
    <xf numFmtId="0" fontId="28" fillId="0" borderId="16" xfId="17" applyNumberFormat="1" applyFont="1" applyFill="1" applyBorder="1" applyAlignment="1">
      <alignment vertical="center"/>
    </xf>
    <xf numFmtId="0" fontId="66" fillId="18" borderId="16" xfId="17" applyNumberFormat="1" applyFont="1" applyFill="1" applyBorder="1" applyAlignment="1">
      <alignment horizontal="center" vertical="center"/>
    </xf>
    <xf numFmtId="0" fontId="26" fillId="18" borderId="16" xfId="75" applyNumberFormat="1" applyFont="1" applyFill="1" applyBorder="1" applyAlignment="1">
      <alignment horizontal="center" vertical="center" wrapText="1"/>
    </xf>
    <xf numFmtId="0" fontId="26" fillId="18" borderId="16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6" xfId="75" applyNumberFormat="1" applyFont="1" applyFill="1" applyBorder="1" applyAlignment="1">
      <alignment horizontal="right" vertical="center" wrapText="1"/>
    </xf>
    <xf numFmtId="0" fontId="20" fillId="0" borderId="0" xfId="75" applyNumberFormat="1" applyFont="1" applyFill="1" applyBorder="1" applyAlignment="1">
      <alignment horizontal="center" vertical="center" wrapText="1"/>
    </xf>
    <xf numFmtId="0" fontId="23" fillId="0" borderId="16" xfId="75" applyNumberFormat="1" applyFont="1" applyFill="1" applyBorder="1" applyAlignment="1">
      <alignment horizontal="center" vertical="center"/>
    </xf>
    <xf numFmtId="0" fontId="29" fillId="0" borderId="16" xfId="17" applyNumberFormat="1" applyFont="1" applyFill="1" applyBorder="1" applyAlignment="1">
      <alignment horizontal="center" vertical="center"/>
    </xf>
    <xf numFmtId="0" fontId="29" fillId="0" borderId="16" xfId="17" applyNumberFormat="1" applyFont="1" applyFill="1" applyBorder="1" applyAlignment="1">
      <alignment horizontal="center" vertical="center" wrapText="1"/>
    </xf>
    <xf numFmtId="0" fontId="29" fillId="18" borderId="16" xfId="17" applyNumberFormat="1" applyFont="1" applyFill="1" applyBorder="1" applyAlignment="1">
      <alignment horizontal="center" vertical="center" wrapText="1"/>
    </xf>
    <xf numFmtId="0" fontId="29" fillId="18" borderId="16" xfId="17" applyNumberFormat="1" applyFont="1" applyFill="1" applyBorder="1" applyAlignment="1">
      <alignment horizontal="center" vertical="center"/>
    </xf>
    <xf numFmtId="0" fontId="30" fillId="0" borderId="16" xfId="17" applyNumberFormat="1" applyFont="1" applyFill="1" applyBorder="1" applyAlignment="1">
      <alignment horizontal="center" vertical="center" wrapText="1"/>
    </xf>
    <xf numFmtId="0" fontId="29" fillId="0" borderId="16" xfId="75" applyNumberFormat="1" applyFont="1" applyFill="1" applyBorder="1" applyAlignment="1">
      <alignment horizontal="center" vertical="center" wrapText="1"/>
    </xf>
    <xf numFmtId="0" fontId="68" fillId="18" borderId="16" xfId="75" applyNumberFormat="1" applyFont="1" applyFill="1" applyBorder="1" applyAlignment="1">
      <alignment horizontal="center" vertical="center" wrapText="1"/>
    </xf>
    <xf numFmtId="0" fontId="9" fillId="0" borderId="0" xfId="17" applyNumberFormat="1" applyFont="1" applyFill="1" applyBorder="1" applyAlignment="1">
      <alignment horizontal="center" vertical="center"/>
    </xf>
    <xf numFmtId="0" fontId="69" fillId="18" borderId="0" xfId="17" applyNumberFormat="1" applyFont="1" applyFill="1" applyBorder="1" applyAlignment="1">
      <alignment horizontal="center" vertical="center"/>
    </xf>
    <xf numFmtId="0" fontId="32" fillId="0" borderId="16" xfId="75" applyNumberFormat="1" applyFont="1" applyFill="1" applyBorder="1" applyAlignment="1">
      <alignment horizontal="center" vertical="center" wrapText="1"/>
    </xf>
    <xf numFmtId="0" fontId="31" fillId="0" borderId="0" xfId="17" applyNumberFormat="1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常规 2 2 2 2" xfId="16"/>
    <cellStyle name="常规_副本西藏自治区贫困县统筹整合使用财政涉农资金情况统计表（模版）参考表" xfId="17"/>
    <cellStyle name="好_项目计划表2" xfId="18"/>
    <cellStyle name="20% - 强调文字颜色 3" xfId="19"/>
    <cellStyle name="输入" xfId="20"/>
    <cellStyle name="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 2 2 2 3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 2_2019年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差_项目计划表2 2" xfId="68"/>
    <cellStyle name="常规 2 3" xfId="69"/>
    <cellStyle name="40% - 强调文字颜色 6" xfId="70"/>
    <cellStyle name="常规_项目投入明细_8" xfId="71"/>
    <cellStyle name="60% - 强调文字颜色 6" xfId="72"/>
    <cellStyle name="差_项目计划表2" xfId="73"/>
    <cellStyle name="差_项目计划表2 3" xfId="74"/>
    <cellStyle name="常规 2" xfId="75"/>
    <cellStyle name="常规 2 2 2 2 2" xfId="76"/>
    <cellStyle name="常规 3" xfId="77"/>
    <cellStyle name="常规 4" xfId="78"/>
    <cellStyle name="好_项目计划表2 2" xfId="79"/>
    <cellStyle name="好_项目计划表2 3" xfId="80"/>
    <cellStyle name="常规 5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25</xdr:row>
      <xdr:rowOff>0</xdr:rowOff>
    </xdr:from>
    <xdr:to>
      <xdr:col>14</xdr:col>
      <xdr:colOff>38100</xdr:colOff>
      <xdr:row>26</xdr:row>
      <xdr:rowOff>19050</xdr:rowOff>
    </xdr:to>
    <xdr:pic>
      <xdr:nvPicPr>
        <xdr:cNvPr id="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25</xdr:row>
      <xdr:rowOff>0</xdr:rowOff>
    </xdr:from>
    <xdr:to>
      <xdr:col>15</xdr:col>
      <xdr:colOff>266700</xdr:colOff>
      <xdr:row>26</xdr:row>
      <xdr:rowOff>19050</xdr:rowOff>
    </xdr:to>
    <xdr:pic>
      <xdr:nvPicPr>
        <xdr:cNvPr id="2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21316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</xdr:colOff>
      <xdr:row>26</xdr:row>
      <xdr:rowOff>19050</xdr:rowOff>
    </xdr:to>
    <xdr:pic>
      <xdr:nvPicPr>
        <xdr:cNvPr id="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25</xdr:row>
      <xdr:rowOff>0</xdr:rowOff>
    </xdr:from>
    <xdr:to>
      <xdr:col>17</xdr:col>
      <xdr:colOff>38100</xdr:colOff>
      <xdr:row>26</xdr:row>
      <xdr:rowOff>19050</xdr:rowOff>
    </xdr:to>
    <xdr:pic>
      <xdr:nvPicPr>
        <xdr:cNvPr id="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1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2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3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4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5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16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7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5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6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7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8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9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0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1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2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3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4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5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36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37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8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7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8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9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50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1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2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3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4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5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6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7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58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59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60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61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2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3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4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5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6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7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8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69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70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71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2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3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4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5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6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7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8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79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0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81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8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3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84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5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6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7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8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89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0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1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2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93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94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95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6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7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8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99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0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1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3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04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05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06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22</xdr:row>
      <xdr:rowOff>0</xdr:rowOff>
    </xdr:from>
    <xdr:to>
      <xdr:col>14</xdr:col>
      <xdr:colOff>38100</xdr:colOff>
      <xdr:row>22</xdr:row>
      <xdr:rowOff>190500</xdr:rowOff>
    </xdr:to>
    <xdr:pic>
      <xdr:nvPicPr>
        <xdr:cNvPr id="10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22</xdr:row>
      <xdr:rowOff>0</xdr:rowOff>
    </xdr:from>
    <xdr:to>
      <xdr:col>15</xdr:col>
      <xdr:colOff>266700</xdr:colOff>
      <xdr:row>22</xdr:row>
      <xdr:rowOff>190500</xdr:rowOff>
    </xdr:to>
    <xdr:pic>
      <xdr:nvPicPr>
        <xdr:cNvPr id="108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20173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</xdr:colOff>
      <xdr:row>22</xdr:row>
      <xdr:rowOff>190500</xdr:rowOff>
    </xdr:to>
    <xdr:pic>
      <xdr:nvPicPr>
        <xdr:cNvPr id="10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22</xdr:row>
      <xdr:rowOff>0</xdr:rowOff>
    </xdr:from>
    <xdr:to>
      <xdr:col>17</xdr:col>
      <xdr:colOff>38100</xdr:colOff>
      <xdr:row>22</xdr:row>
      <xdr:rowOff>190500</xdr:rowOff>
    </xdr:to>
    <xdr:pic>
      <xdr:nvPicPr>
        <xdr:cNvPr id="11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22</xdr:row>
      <xdr:rowOff>0</xdr:rowOff>
    </xdr:from>
    <xdr:to>
      <xdr:col>10</xdr:col>
      <xdr:colOff>266700</xdr:colOff>
      <xdr:row>22</xdr:row>
      <xdr:rowOff>190500</xdr:rowOff>
    </xdr:to>
    <xdr:pic>
      <xdr:nvPicPr>
        <xdr:cNvPr id="111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20173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12" name="Rectangle 349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13" name="Rectangle 350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14" name="Rectangle 351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15" name="Rectangle 352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16" name="Rectangle 353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17" name="Rectangle 354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18" name="Rectangle 355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19" name="Rectangle 356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20" name="Rectangle 357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21" name="Rectangle 358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22" name="Rectangle 359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23" name="Rectangle 360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24" name="Rectangle 361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25" name="Rectangle 362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26" name="Rectangle 363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27" name="Rectangle 364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28" name="Rectangle 365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29" name="Rectangle 366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30" name="Rectangle 367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31" name="Rectangle 368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32" name="Rectangle 369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33" name="Rectangle 370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34" name="Rectangle 371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35" name="Rectangle 372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36" name="Rectangle 373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37" name="Rectangle 374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38" name="Rectangle 375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39" name="Rectangle 376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40" name="Rectangle 377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41" name="Rectangle 378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42" name="Rectangle 379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43" name="Rectangle 380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44" name="Rectangle 381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45" name="Rectangle 382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46" name="Rectangle 383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47" name="Rectangle 384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48" name="Rectangle 385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49" name="Rectangle 386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50" name="Rectangle 387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51" name="Rectangle 388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52" name="Rectangle 389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53" name="Rectangle 390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54" name="Rectangle 391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55" name="Rectangle 392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56" name="Rectangle 393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57" name="Rectangle 394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58" name="Rectangle 395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59" name="Rectangle 396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60" name="Rectangle 397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61" name="Rectangle 398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62" name="Rectangle 399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163" name="Rectangle 400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64" name="Rectangle 401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65" name="Rectangle 402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66" name="Rectangle 403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167" name="Rectangle 404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68" name="Rectangle 405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69" name="Rectangle 406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70" name="Rectangle 407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171" name="Rectangle 408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72" name="Rectangle 409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73" name="Rectangle 410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174" name="Rectangle 411"/>
        <xdr:cNvSpPr>
          <a:spLocks/>
        </xdr:cNvSpPr>
      </xdr:nvSpPr>
      <xdr:spPr>
        <a:xfrm rot="1260000"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14</xdr:col>
      <xdr:colOff>19050</xdr:colOff>
      <xdr:row>11</xdr:row>
      <xdr:rowOff>0</xdr:rowOff>
    </xdr:from>
    <xdr:to>
      <xdr:col>14</xdr:col>
      <xdr:colOff>38100</xdr:colOff>
      <xdr:row>11</xdr:row>
      <xdr:rowOff>190500</xdr:rowOff>
    </xdr:to>
    <xdr:pic>
      <xdr:nvPicPr>
        <xdr:cNvPr id="17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11</xdr:row>
      <xdr:rowOff>0</xdr:rowOff>
    </xdr:from>
    <xdr:to>
      <xdr:col>15</xdr:col>
      <xdr:colOff>266700</xdr:colOff>
      <xdr:row>11</xdr:row>
      <xdr:rowOff>190500</xdr:rowOff>
    </xdr:to>
    <xdr:pic>
      <xdr:nvPicPr>
        <xdr:cNvPr id="176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7686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</xdr:colOff>
      <xdr:row>11</xdr:row>
      <xdr:rowOff>190500</xdr:rowOff>
    </xdr:to>
    <xdr:pic>
      <xdr:nvPicPr>
        <xdr:cNvPr id="17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0</xdr:rowOff>
    </xdr:from>
    <xdr:to>
      <xdr:col>17</xdr:col>
      <xdr:colOff>38100</xdr:colOff>
      <xdr:row>11</xdr:row>
      <xdr:rowOff>190500</xdr:rowOff>
    </xdr:to>
    <xdr:pic>
      <xdr:nvPicPr>
        <xdr:cNvPr id="17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11</xdr:row>
      <xdr:rowOff>0</xdr:rowOff>
    </xdr:from>
    <xdr:to>
      <xdr:col>10</xdr:col>
      <xdr:colOff>266700</xdr:colOff>
      <xdr:row>11</xdr:row>
      <xdr:rowOff>190500</xdr:rowOff>
    </xdr:to>
    <xdr:pic>
      <xdr:nvPicPr>
        <xdr:cNvPr id="179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7686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14</xdr:col>
      <xdr:colOff>38100</xdr:colOff>
      <xdr:row>26</xdr:row>
      <xdr:rowOff>19050</xdr:rowOff>
    </xdr:to>
    <xdr:pic>
      <xdr:nvPicPr>
        <xdr:cNvPr id="18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25</xdr:row>
      <xdr:rowOff>0</xdr:rowOff>
    </xdr:from>
    <xdr:to>
      <xdr:col>15</xdr:col>
      <xdr:colOff>266700</xdr:colOff>
      <xdr:row>26</xdr:row>
      <xdr:rowOff>19050</xdr:rowOff>
    </xdr:to>
    <xdr:pic>
      <xdr:nvPicPr>
        <xdr:cNvPr id="181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21316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</xdr:colOff>
      <xdr:row>26</xdr:row>
      <xdr:rowOff>19050</xdr:rowOff>
    </xdr:to>
    <xdr:pic>
      <xdr:nvPicPr>
        <xdr:cNvPr id="18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25</xdr:row>
      <xdr:rowOff>0</xdr:rowOff>
    </xdr:from>
    <xdr:to>
      <xdr:col>17</xdr:col>
      <xdr:colOff>38100</xdr:colOff>
      <xdr:row>26</xdr:row>
      <xdr:rowOff>19050</xdr:rowOff>
    </xdr:to>
    <xdr:pic>
      <xdr:nvPicPr>
        <xdr:cNvPr id="18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21316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4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5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6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7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8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89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0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1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92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193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4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195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6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7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8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199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0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1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2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3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04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05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06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7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8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09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0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1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2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3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4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15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16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7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8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19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0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1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2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3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4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26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27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28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29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0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1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2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3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4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5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37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38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39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40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1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2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3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4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5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6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7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48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49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50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1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2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3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4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5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6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7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8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59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60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61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2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63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4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5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6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7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8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69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0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1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72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73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</xdr:row>
      <xdr:rowOff>0</xdr:rowOff>
    </xdr:from>
    <xdr:to>
      <xdr:col>3</xdr:col>
      <xdr:colOff>733425</xdr:colOff>
      <xdr:row>5</xdr:row>
      <xdr:rowOff>171450</xdr:rowOff>
    </xdr:to>
    <xdr:pic>
      <xdr:nvPicPr>
        <xdr:cNvPr id="274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5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6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7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8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79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80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81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8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83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284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285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22</xdr:row>
      <xdr:rowOff>0</xdr:rowOff>
    </xdr:from>
    <xdr:to>
      <xdr:col>14</xdr:col>
      <xdr:colOff>38100</xdr:colOff>
      <xdr:row>22</xdr:row>
      <xdr:rowOff>190500</xdr:rowOff>
    </xdr:to>
    <xdr:pic>
      <xdr:nvPicPr>
        <xdr:cNvPr id="286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22</xdr:row>
      <xdr:rowOff>0</xdr:rowOff>
    </xdr:from>
    <xdr:to>
      <xdr:col>15</xdr:col>
      <xdr:colOff>266700</xdr:colOff>
      <xdr:row>22</xdr:row>
      <xdr:rowOff>190500</xdr:rowOff>
    </xdr:to>
    <xdr:pic>
      <xdr:nvPicPr>
        <xdr:cNvPr id="287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20173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</xdr:colOff>
      <xdr:row>22</xdr:row>
      <xdr:rowOff>190500</xdr:rowOff>
    </xdr:to>
    <xdr:pic>
      <xdr:nvPicPr>
        <xdr:cNvPr id="28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22</xdr:row>
      <xdr:rowOff>0</xdr:rowOff>
    </xdr:from>
    <xdr:to>
      <xdr:col>17</xdr:col>
      <xdr:colOff>38100</xdr:colOff>
      <xdr:row>22</xdr:row>
      <xdr:rowOff>190500</xdr:rowOff>
    </xdr:to>
    <xdr:pic>
      <xdr:nvPicPr>
        <xdr:cNvPr id="28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2017395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22</xdr:row>
      <xdr:rowOff>0</xdr:rowOff>
    </xdr:from>
    <xdr:to>
      <xdr:col>10</xdr:col>
      <xdr:colOff>266700</xdr:colOff>
      <xdr:row>22</xdr:row>
      <xdr:rowOff>190500</xdr:rowOff>
    </xdr:to>
    <xdr:pic>
      <xdr:nvPicPr>
        <xdr:cNvPr id="290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20173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291" name="Rectangle 528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292" name="Rectangle 529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293" name="Rectangle 530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294" name="Rectangle 531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295" name="Rectangle 532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296" name="Rectangle 533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297" name="Rectangle 534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298" name="Rectangle 535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299" name="Rectangle 536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00" name="Rectangle 537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01" name="Rectangle 538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02" name="Rectangle 539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03" name="Rectangle 540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04" name="Rectangle 541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05" name="Rectangle 542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06" name="Rectangle 543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07" name="Rectangle 544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08" name="Rectangle 545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09" name="Rectangle 546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10" name="Rectangle 547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11" name="Rectangle 548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12" name="Rectangle 549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13" name="Rectangle 550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14" name="Rectangle 551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15" name="Rectangle 552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16" name="Rectangle 553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17" name="Rectangle 554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18" name="Rectangle 555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19" name="Rectangle 556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20" name="Rectangle 557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21" name="Rectangle 558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22" name="Rectangle 559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23" name="Rectangle 560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24" name="Rectangle 561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25" name="Rectangle 562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26" name="Rectangle 563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27" name="Rectangle 564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28" name="Rectangle 565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29" name="Rectangle 566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30" name="Rectangle 567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31" name="Rectangle 568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32" name="Rectangle 569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33" name="Rectangle 570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34" name="Rectangle 571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35" name="Rectangle 572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36" name="Rectangle 573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37" name="Rectangle 574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38" name="Rectangle 575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39" name="Rectangle 576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40" name="Rectangle 577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41" name="Rectangle 578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42925"/>
    <xdr:sp>
      <xdr:nvSpPr>
        <xdr:cNvPr id="342" name="Rectangle 579"/>
        <xdr:cNvSpPr>
          <a:spLocks/>
        </xdr:cNvSpPr>
      </xdr:nvSpPr>
      <xdr:spPr>
        <a:xfrm>
          <a:off x="4581525" y="2857500"/>
          <a:ext cx="188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43" name="Rectangle 580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44" name="Rectangle 581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45" name="Rectangle 582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42925"/>
    <xdr:sp>
      <xdr:nvSpPr>
        <xdr:cNvPr id="346" name="Rectangle 583"/>
        <xdr:cNvSpPr>
          <a:spLocks/>
        </xdr:cNvSpPr>
      </xdr:nvSpPr>
      <xdr:spPr>
        <a:xfrm>
          <a:off x="3276600" y="2857500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47" name="Rectangle 584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48" name="Rectangle 585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49" name="Rectangle 586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5</xdr:row>
      <xdr:rowOff>0</xdr:rowOff>
    </xdr:from>
    <xdr:ext cx="1885950" cy="552450"/>
    <xdr:sp>
      <xdr:nvSpPr>
        <xdr:cNvPr id="350" name="Rectangle 587"/>
        <xdr:cNvSpPr>
          <a:spLocks/>
        </xdr:cNvSpPr>
      </xdr:nvSpPr>
      <xdr:spPr>
        <a:xfrm>
          <a:off x="4581525" y="2857500"/>
          <a:ext cx="18859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51" name="Rectangle 588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52" name="Rectangle 589"/>
        <xdr:cNvSpPr>
          <a:spLocks/>
        </xdr:cNvSpPr>
      </xdr:nvSpPr>
      <xdr:spPr>
        <a:xfrm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1981200" cy="552450"/>
    <xdr:sp>
      <xdr:nvSpPr>
        <xdr:cNvPr id="353" name="Rectangle 590"/>
        <xdr:cNvSpPr>
          <a:spLocks/>
        </xdr:cNvSpPr>
      </xdr:nvSpPr>
      <xdr:spPr>
        <a:xfrm rot="1260000">
          <a:off x="3276600" y="2857500"/>
          <a:ext cx="1981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14</xdr:col>
      <xdr:colOff>19050</xdr:colOff>
      <xdr:row>11</xdr:row>
      <xdr:rowOff>0</xdr:rowOff>
    </xdr:from>
    <xdr:to>
      <xdr:col>14</xdr:col>
      <xdr:colOff>38100</xdr:colOff>
      <xdr:row>11</xdr:row>
      <xdr:rowOff>190500</xdr:rowOff>
    </xdr:to>
    <xdr:pic>
      <xdr:nvPicPr>
        <xdr:cNvPr id="354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11</xdr:row>
      <xdr:rowOff>0</xdr:rowOff>
    </xdr:from>
    <xdr:to>
      <xdr:col>15</xdr:col>
      <xdr:colOff>266700</xdr:colOff>
      <xdr:row>11</xdr:row>
      <xdr:rowOff>190500</xdr:rowOff>
    </xdr:to>
    <xdr:pic>
      <xdr:nvPicPr>
        <xdr:cNvPr id="355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7686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</xdr:colOff>
      <xdr:row>11</xdr:row>
      <xdr:rowOff>190500</xdr:rowOff>
    </xdr:to>
    <xdr:pic>
      <xdr:nvPicPr>
        <xdr:cNvPr id="356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0</xdr:rowOff>
    </xdr:from>
    <xdr:to>
      <xdr:col>17</xdr:col>
      <xdr:colOff>38100</xdr:colOff>
      <xdr:row>11</xdr:row>
      <xdr:rowOff>190500</xdr:rowOff>
    </xdr:to>
    <xdr:pic>
      <xdr:nvPicPr>
        <xdr:cNvPr id="357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7686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11</xdr:row>
      <xdr:rowOff>0</xdr:rowOff>
    </xdr:from>
    <xdr:to>
      <xdr:col>10</xdr:col>
      <xdr:colOff>266700</xdr:colOff>
      <xdr:row>11</xdr:row>
      <xdr:rowOff>190500</xdr:rowOff>
    </xdr:to>
    <xdr:pic>
      <xdr:nvPicPr>
        <xdr:cNvPr id="358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7686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0</xdr:rowOff>
    </xdr:from>
    <xdr:to>
      <xdr:col>14</xdr:col>
      <xdr:colOff>38100</xdr:colOff>
      <xdr:row>10</xdr:row>
      <xdr:rowOff>190500</xdr:rowOff>
    </xdr:to>
    <xdr:pic>
      <xdr:nvPicPr>
        <xdr:cNvPr id="35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</xdr:row>
      <xdr:rowOff>0</xdr:rowOff>
    </xdr:from>
    <xdr:to>
      <xdr:col>15</xdr:col>
      <xdr:colOff>266700</xdr:colOff>
      <xdr:row>10</xdr:row>
      <xdr:rowOff>190500</xdr:rowOff>
    </xdr:to>
    <xdr:pic>
      <xdr:nvPicPr>
        <xdr:cNvPr id="360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6543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</xdr:colOff>
      <xdr:row>10</xdr:row>
      <xdr:rowOff>190500</xdr:rowOff>
    </xdr:to>
    <xdr:pic>
      <xdr:nvPicPr>
        <xdr:cNvPr id="361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10</xdr:row>
      <xdr:rowOff>0</xdr:rowOff>
    </xdr:from>
    <xdr:to>
      <xdr:col>17</xdr:col>
      <xdr:colOff>38100</xdr:colOff>
      <xdr:row>10</xdr:row>
      <xdr:rowOff>190500</xdr:rowOff>
    </xdr:to>
    <xdr:pic>
      <xdr:nvPicPr>
        <xdr:cNvPr id="362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266700</xdr:colOff>
      <xdr:row>10</xdr:row>
      <xdr:rowOff>190500</xdr:rowOff>
    </xdr:to>
    <xdr:pic>
      <xdr:nvPicPr>
        <xdr:cNvPr id="363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6543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10</xdr:row>
      <xdr:rowOff>0</xdr:rowOff>
    </xdr:from>
    <xdr:to>
      <xdr:col>14</xdr:col>
      <xdr:colOff>38100</xdr:colOff>
      <xdr:row>10</xdr:row>
      <xdr:rowOff>190500</xdr:rowOff>
    </xdr:to>
    <xdr:pic>
      <xdr:nvPicPr>
        <xdr:cNvPr id="364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10</xdr:row>
      <xdr:rowOff>0</xdr:rowOff>
    </xdr:from>
    <xdr:to>
      <xdr:col>15</xdr:col>
      <xdr:colOff>266700</xdr:colOff>
      <xdr:row>10</xdr:row>
      <xdr:rowOff>190500</xdr:rowOff>
    </xdr:to>
    <xdr:pic>
      <xdr:nvPicPr>
        <xdr:cNvPr id="365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6543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</xdr:colOff>
      <xdr:row>10</xdr:row>
      <xdr:rowOff>190500</xdr:rowOff>
    </xdr:to>
    <xdr:pic>
      <xdr:nvPicPr>
        <xdr:cNvPr id="366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10</xdr:row>
      <xdr:rowOff>0</xdr:rowOff>
    </xdr:from>
    <xdr:to>
      <xdr:col>17</xdr:col>
      <xdr:colOff>38100</xdr:colOff>
      <xdr:row>10</xdr:row>
      <xdr:rowOff>190500</xdr:rowOff>
    </xdr:to>
    <xdr:pic>
      <xdr:nvPicPr>
        <xdr:cNvPr id="367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65436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10</xdr:row>
      <xdr:rowOff>0</xdr:rowOff>
    </xdr:from>
    <xdr:to>
      <xdr:col>10</xdr:col>
      <xdr:colOff>266700</xdr:colOff>
      <xdr:row>10</xdr:row>
      <xdr:rowOff>190500</xdr:rowOff>
    </xdr:to>
    <xdr:pic>
      <xdr:nvPicPr>
        <xdr:cNvPr id="368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65436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17</xdr:row>
      <xdr:rowOff>0</xdr:rowOff>
    </xdr:from>
    <xdr:to>
      <xdr:col>14</xdr:col>
      <xdr:colOff>38100</xdr:colOff>
      <xdr:row>17</xdr:row>
      <xdr:rowOff>190500</xdr:rowOff>
    </xdr:to>
    <xdr:pic>
      <xdr:nvPicPr>
        <xdr:cNvPr id="369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17</xdr:row>
      <xdr:rowOff>0</xdr:rowOff>
    </xdr:from>
    <xdr:to>
      <xdr:col>15</xdr:col>
      <xdr:colOff>266700</xdr:colOff>
      <xdr:row>17</xdr:row>
      <xdr:rowOff>190500</xdr:rowOff>
    </xdr:to>
    <xdr:pic>
      <xdr:nvPicPr>
        <xdr:cNvPr id="370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29254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</xdr:colOff>
      <xdr:row>17</xdr:row>
      <xdr:rowOff>190500</xdr:rowOff>
    </xdr:to>
    <xdr:pic>
      <xdr:nvPicPr>
        <xdr:cNvPr id="371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17</xdr:row>
      <xdr:rowOff>0</xdr:rowOff>
    </xdr:from>
    <xdr:to>
      <xdr:col>17</xdr:col>
      <xdr:colOff>38100</xdr:colOff>
      <xdr:row>17</xdr:row>
      <xdr:rowOff>190500</xdr:rowOff>
    </xdr:to>
    <xdr:pic>
      <xdr:nvPicPr>
        <xdr:cNvPr id="372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17</xdr:row>
      <xdr:rowOff>0</xdr:rowOff>
    </xdr:from>
    <xdr:to>
      <xdr:col>10</xdr:col>
      <xdr:colOff>266700</xdr:colOff>
      <xdr:row>17</xdr:row>
      <xdr:rowOff>190500</xdr:rowOff>
    </xdr:to>
    <xdr:pic>
      <xdr:nvPicPr>
        <xdr:cNvPr id="373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29254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17</xdr:row>
      <xdr:rowOff>0</xdr:rowOff>
    </xdr:from>
    <xdr:to>
      <xdr:col>14</xdr:col>
      <xdr:colOff>38100</xdr:colOff>
      <xdr:row>17</xdr:row>
      <xdr:rowOff>190500</xdr:rowOff>
    </xdr:to>
    <xdr:pic>
      <xdr:nvPicPr>
        <xdr:cNvPr id="374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17</xdr:row>
      <xdr:rowOff>0</xdr:rowOff>
    </xdr:from>
    <xdr:to>
      <xdr:col>15</xdr:col>
      <xdr:colOff>266700</xdr:colOff>
      <xdr:row>17</xdr:row>
      <xdr:rowOff>190500</xdr:rowOff>
    </xdr:to>
    <xdr:pic>
      <xdr:nvPicPr>
        <xdr:cNvPr id="375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29254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</xdr:colOff>
      <xdr:row>17</xdr:row>
      <xdr:rowOff>190500</xdr:rowOff>
    </xdr:to>
    <xdr:pic>
      <xdr:nvPicPr>
        <xdr:cNvPr id="376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17</xdr:row>
      <xdr:rowOff>0</xdr:rowOff>
    </xdr:from>
    <xdr:to>
      <xdr:col>17</xdr:col>
      <xdr:colOff>38100</xdr:colOff>
      <xdr:row>17</xdr:row>
      <xdr:rowOff>190500</xdr:rowOff>
    </xdr:to>
    <xdr:pic>
      <xdr:nvPicPr>
        <xdr:cNvPr id="377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292542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17</xdr:row>
      <xdr:rowOff>0</xdr:rowOff>
    </xdr:from>
    <xdr:to>
      <xdr:col>10</xdr:col>
      <xdr:colOff>266700</xdr:colOff>
      <xdr:row>17</xdr:row>
      <xdr:rowOff>190500</xdr:rowOff>
    </xdr:to>
    <xdr:pic>
      <xdr:nvPicPr>
        <xdr:cNvPr id="378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29254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16</xdr:row>
      <xdr:rowOff>0</xdr:rowOff>
    </xdr:from>
    <xdr:to>
      <xdr:col>14</xdr:col>
      <xdr:colOff>38100</xdr:colOff>
      <xdr:row>16</xdr:row>
      <xdr:rowOff>190500</xdr:rowOff>
    </xdr:to>
    <xdr:pic>
      <xdr:nvPicPr>
        <xdr:cNvPr id="379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16</xdr:row>
      <xdr:rowOff>0</xdr:rowOff>
    </xdr:from>
    <xdr:to>
      <xdr:col>15</xdr:col>
      <xdr:colOff>266700</xdr:colOff>
      <xdr:row>16</xdr:row>
      <xdr:rowOff>190500</xdr:rowOff>
    </xdr:to>
    <xdr:pic>
      <xdr:nvPicPr>
        <xdr:cNvPr id="380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19634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</xdr:colOff>
      <xdr:row>16</xdr:row>
      <xdr:rowOff>190500</xdr:rowOff>
    </xdr:to>
    <xdr:pic>
      <xdr:nvPicPr>
        <xdr:cNvPr id="38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16</xdr:row>
      <xdr:rowOff>0</xdr:rowOff>
    </xdr:from>
    <xdr:to>
      <xdr:col>17</xdr:col>
      <xdr:colOff>38100</xdr:colOff>
      <xdr:row>16</xdr:row>
      <xdr:rowOff>190500</xdr:rowOff>
    </xdr:to>
    <xdr:pic>
      <xdr:nvPicPr>
        <xdr:cNvPr id="382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16</xdr:row>
      <xdr:rowOff>0</xdr:rowOff>
    </xdr:from>
    <xdr:to>
      <xdr:col>10</xdr:col>
      <xdr:colOff>266700</xdr:colOff>
      <xdr:row>16</xdr:row>
      <xdr:rowOff>190500</xdr:rowOff>
    </xdr:to>
    <xdr:pic>
      <xdr:nvPicPr>
        <xdr:cNvPr id="383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19634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16</xdr:row>
      <xdr:rowOff>0</xdr:rowOff>
    </xdr:from>
    <xdr:to>
      <xdr:col>14</xdr:col>
      <xdr:colOff>38100</xdr:colOff>
      <xdr:row>16</xdr:row>
      <xdr:rowOff>190500</xdr:rowOff>
    </xdr:to>
    <xdr:pic>
      <xdr:nvPicPr>
        <xdr:cNvPr id="384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16</xdr:row>
      <xdr:rowOff>0</xdr:rowOff>
    </xdr:from>
    <xdr:to>
      <xdr:col>15</xdr:col>
      <xdr:colOff>266700</xdr:colOff>
      <xdr:row>16</xdr:row>
      <xdr:rowOff>190500</xdr:rowOff>
    </xdr:to>
    <xdr:pic>
      <xdr:nvPicPr>
        <xdr:cNvPr id="385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0" y="119634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</xdr:colOff>
      <xdr:row>16</xdr:row>
      <xdr:rowOff>190500</xdr:rowOff>
    </xdr:to>
    <xdr:pic>
      <xdr:nvPicPr>
        <xdr:cNvPr id="386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16</xdr:row>
      <xdr:rowOff>0</xdr:rowOff>
    </xdr:from>
    <xdr:to>
      <xdr:col>17</xdr:col>
      <xdr:colOff>38100</xdr:colOff>
      <xdr:row>16</xdr:row>
      <xdr:rowOff>190500</xdr:rowOff>
    </xdr:to>
    <xdr:pic>
      <xdr:nvPicPr>
        <xdr:cNvPr id="38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119634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16</xdr:row>
      <xdr:rowOff>0</xdr:rowOff>
    </xdr:from>
    <xdr:to>
      <xdr:col>10</xdr:col>
      <xdr:colOff>266700</xdr:colOff>
      <xdr:row>16</xdr:row>
      <xdr:rowOff>190500</xdr:rowOff>
    </xdr:to>
    <xdr:pic>
      <xdr:nvPicPr>
        <xdr:cNvPr id="388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19634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89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0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1" name="Picture 6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2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3" name="Picture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4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5" name="Picture 6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6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397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398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399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00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1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2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3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4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5" name="Picture 6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6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7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08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09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10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11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2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3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4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5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6" name="Picture 6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7" name="Picture 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8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19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20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21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2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3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4" name="Picture 6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5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6" name="Picture 6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7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8" name="Picture 6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29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0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31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32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3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34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5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6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7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8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39" name="Picture 6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0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1" name="Picture 6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2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43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44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45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6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7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8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49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0" name="Picture 6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1" name="Picture 6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2" name="Picture 6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3" name="Picture 6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54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55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6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7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8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59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0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1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2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3" name="Picture 7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4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65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66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7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68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69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0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1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2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3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4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5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76" name="Picture 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77" name="Picture 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78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0</xdr:rowOff>
    </xdr:from>
    <xdr:to>
      <xdr:col>1</xdr:col>
      <xdr:colOff>200025</xdr:colOff>
      <xdr:row>5</xdr:row>
      <xdr:rowOff>171450</xdr:rowOff>
    </xdr:to>
    <xdr:pic>
      <xdr:nvPicPr>
        <xdr:cNvPr id="479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857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0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1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2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3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4" name="Picture 7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5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6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87" name="Picture 7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88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190500</xdr:rowOff>
    </xdr:to>
    <xdr:pic>
      <xdr:nvPicPr>
        <xdr:cNvPr id="489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171450</xdr:rowOff>
    </xdr:to>
    <xdr:pic>
      <xdr:nvPicPr>
        <xdr:cNvPr id="490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0</xdr:rowOff>
    </xdr:from>
    <xdr:to>
      <xdr:col>0</xdr:col>
      <xdr:colOff>38100</xdr:colOff>
      <xdr:row>5</xdr:row>
      <xdr:rowOff>190500</xdr:rowOff>
    </xdr:to>
    <xdr:pic>
      <xdr:nvPicPr>
        <xdr:cNvPr id="49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0</xdr:col>
      <xdr:colOff>266700</xdr:colOff>
      <xdr:row>5</xdr:row>
      <xdr:rowOff>190500</xdr:rowOff>
    </xdr:to>
    <xdr:pic>
      <xdr:nvPicPr>
        <xdr:cNvPr id="492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</xdr:colOff>
      <xdr:row>5</xdr:row>
      <xdr:rowOff>190500</xdr:rowOff>
    </xdr:to>
    <xdr:pic>
      <xdr:nvPicPr>
        <xdr:cNvPr id="49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0</xdr:rowOff>
    </xdr:from>
    <xdr:to>
      <xdr:col>0</xdr:col>
      <xdr:colOff>38100</xdr:colOff>
      <xdr:row>5</xdr:row>
      <xdr:rowOff>190500</xdr:rowOff>
    </xdr:to>
    <xdr:pic>
      <xdr:nvPicPr>
        <xdr:cNvPr id="494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0</xdr:col>
      <xdr:colOff>266700</xdr:colOff>
      <xdr:row>5</xdr:row>
      <xdr:rowOff>190500</xdr:rowOff>
    </xdr:to>
    <xdr:pic>
      <xdr:nvPicPr>
        <xdr:cNvPr id="495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496" name="Rectangle 733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497" name="Rectangle 734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498" name="Rectangle 735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499" name="Rectangle 736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00" name="Rectangle 737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01" name="Rectangle 738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02" name="Rectangle 739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03" name="Rectangle 740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04" name="Rectangle 741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05" name="Rectangle 742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06" name="Rectangle 743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07" name="Rectangle 744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08" name="Rectangle 745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09" name="Rectangle 746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10" name="Rectangle 747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11" name="Rectangle 748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12" name="Rectangle 749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13" name="Rectangle 750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14" name="Rectangle 751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15" name="Rectangle 752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16" name="Rectangle 753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17" name="Rectangle 754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18" name="Rectangle 755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19" name="Rectangle 756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20" name="Rectangle 757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21" name="Rectangle 758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22" name="Rectangle 759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23" name="Rectangle 760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24" name="Rectangle 761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25" name="Rectangle 762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26" name="Rectangle 763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27" name="Rectangle 764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28" name="Rectangle 765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29" name="Rectangle 766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30" name="Rectangle 767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31" name="Rectangle 768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32" name="Rectangle 769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33" name="Rectangle 770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34" name="Rectangle 771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35" name="Rectangle 772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36" name="Rectangle 773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37" name="Rectangle 774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38" name="Rectangle 775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39" name="Rectangle 776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40" name="Rectangle 777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41" name="Rectangle 778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42" name="Rectangle 779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43" name="Rectangle 780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44" name="Rectangle 781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45" name="Rectangle 782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46" name="Rectangle 783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23875"/>
    <xdr:sp>
      <xdr:nvSpPr>
        <xdr:cNvPr id="547" name="Rectangle 784"/>
        <xdr:cNvSpPr>
          <a:spLocks/>
        </xdr:cNvSpPr>
      </xdr:nvSpPr>
      <xdr:spPr>
        <a:xfrm>
          <a:off x="295275" y="285750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48" name="Rectangle 785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49" name="Rectangle 786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50" name="Rectangle 787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23875"/>
    <xdr:sp>
      <xdr:nvSpPr>
        <xdr:cNvPr id="551" name="Rectangle 788"/>
        <xdr:cNvSpPr>
          <a:spLocks/>
        </xdr:cNvSpPr>
      </xdr:nvSpPr>
      <xdr:spPr>
        <a:xfrm>
          <a:off x="295275" y="285750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52" name="Rectangle 789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53" name="Rectangle 790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54" name="Rectangle 791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2066925" cy="533400"/>
    <xdr:sp>
      <xdr:nvSpPr>
        <xdr:cNvPr id="555" name="Rectangle 792"/>
        <xdr:cNvSpPr>
          <a:spLocks/>
        </xdr:cNvSpPr>
      </xdr:nvSpPr>
      <xdr:spPr>
        <a:xfrm>
          <a:off x="295275" y="285750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56" name="Rectangle 793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5</xdr:row>
      <xdr:rowOff>0</xdr:rowOff>
    </xdr:from>
    <xdr:ext cx="3095625" cy="533400"/>
    <xdr:sp>
      <xdr:nvSpPr>
        <xdr:cNvPr id="557" name="Rectangle 794"/>
        <xdr:cNvSpPr>
          <a:spLocks/>
        </xdr:cNvSpPr>
      </xdr:nvSpPr>
      <xdr:spPr>
        <a:xfrm>
          <a:off x="295275" y="285750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5</xdr:row>
      <xdr:rowOff>0</xdr:rowOff>
    </xdr:from>
    <xdr:ext cx="3000375" cy="352425"/>
    <xdr:sp>
      <xdr:nvSpPr>
        <xdr:cNvPr id="558" name="Rectangle 795"/>
        <xdr:cNvSpPr>
          <a:spLocks/>
        </xdr:cNvSpPr>
      </xdr:nvSpPr>
      <xdr:spPr>
        <a:xfrm rot="1260000">
          <a:off x="3276600" y="2857500"/>
          <a:ext cx="3000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59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0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1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2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3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4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5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6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67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68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69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570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1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2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3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4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5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6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7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78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79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80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581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2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3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4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5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6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7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8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89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90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591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2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3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4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5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6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7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8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599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0" name="Picture 8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01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02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3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604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5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6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7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8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09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0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1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2" name="Picture 8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13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14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615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6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7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8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19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0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1" name="Picture 8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2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3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24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25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6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7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8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29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0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1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2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3" name="Picture 8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4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35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36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7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638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39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0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1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2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3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4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5" name="Picture 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46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47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48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200025</xdr:colOff>
      <xdr:row>0</xdr:row>
      <xdr:rowOff>171450</xdr:rowOff>
    </xdr:to>
    <xdr:pic>
      <xdr:nvPicPr>
        <xdr:cNvPr id="649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0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1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2" name="Picture 8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3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4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5" name="Picture 8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6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57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58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190500</xdr:rowOff>
    </xdr:to>
    <xdr:pic>
      <xdr:nvPicPr>
        <xdr:cNvPr id="659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171450</xdr:rowOff>
    </xdr:to>
    <xdr:pic>
      <xdr:nvPicPr>
        <xdr:cNvPr id="660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38100</xdr:colOff>
      <xdr:row>0</xdr:row>
      <xdr:rowOff>190500</xdr:rowOff>
    </xdr:to>
    <xdr:pic>
      <xdr:nvPicPr>
        <xdr:cNvPr id="661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266700</xdr:colOff>
      <xdr:row>0</xdr:row>
      <xdr:rowOff>190500</xdr:rowOff>
    </xdr:to>
    <xdr:pic>
      <xdr:nvPicPr>
        <xdr:cNvPr id="662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190500</xdr:rowOff>
    </xdr:to>
    <xdr:pic>
      <xdr:nvPicPr>
        <xdr:cNvPr id="663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38100</xdr:colOff>
      <xdr:row>0</xdr:row>
      <xdr:rowOff>190500</xdr:rowOff>
    </xdr:to>
    <xdr:pic>
      <xdr:nvPicPr>
        <xdr:cNvPr id="66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266700</xdr:colOff>
      <xdr:row>0</xdr:row>
      <xdr:rowOff>190500</xdr:rowOff>
    </xdr:to>
    <xdr:pic>
      <xdr:nvPicPr>
        <xdr:cNvPr id="665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66" name="Rectangle 903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67" name="Rectangle 904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68" name="Rectangle 905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69" name="Rectangle 906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670" name="Rectangle 907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671" name="Rectangle 908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672" name="Rectangle 909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673" name="Rectangle 910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74" name="Rectangle 911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75" name="Rectangle 912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76" name="Rectangle 913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77" name="Rectangle 914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78" name="Rectangle 915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79" name="Rectangle 916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80" name="Rectangle 917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81" name="Rectangle 918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682" name="Rectangle 919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683" name="Rectangle 920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684" name="Rectangle 921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685" name="Rectangle 922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686" name="Rectangle 923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687" name="Rectangle 924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688" name="Rectangle 925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689" name="Rectangle 926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90" name="Rectangle 927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91" name="Rectangle 928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92" name="Rectangle 929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693" name="Rectangle 930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94" name="Rectangle 931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95" name="Rectangle 932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96" name="Rectangle 933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697" name="Rectangle 934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98" name="Rectangle 935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699" name="Rectangle 936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700" name="Rectangle 937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23875"/>
    <xdr:sp>
      <xdr:nvSpPr>
        <xdr:cNvPr id="701" name="Rectangle 938"/>
        <xdr:cNvSpPr>
          <a:spLocks/>
        </xdr:cNvSpPr>
      </xdr:nvSpPr>
      <xdr:spPr>
        <a:xfrm>
          <a:off x="295275" y="0"/>
          <a:ext cx="2066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702" name="Rectangle 939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703" name="Rectangle 940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704" name="Rectangle 941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23875"/>
    <xdr:sp>
      <xdr:nvSpPr>
        <xdr:cNvPr id="705" name="Rectangle 942"/>
        <xdr:cNvSpPr>
          <a:spLocks/>
        </xdr:cNvSpPr>
      </xdr:nvSpPr>
      <xdr:spPr>
        <a:xfrm>
          <a:off x="295275" y="0"/>
          <a:ext cx="3095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06" name="Rectangle 943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07" name="Rectangle 944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08" name="Rectangle 945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09" name="Rectangle 946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10" name="Rectangle 947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11" name="Rectangle 948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12" name="Rectangle 949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13" name="Rectangle 950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714" name="Rectangle 951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715" name="Rectangle 952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716" name="Rectangle 953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14350"/>
    <xdr:sp>
      <xdr:nvSpPr>
        <xdr:cNvPr id="717" name="Rectangle 954"/>
        <xdr:cNvSpPr>
          <a:spLocks/>
        </xdr:cNvSpPr>
      </xdr:nvSpPr>
      <xdr:spPr>
        <a:xfrm>
          <a:off x="295275" y="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718" name="Rectangle 955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719" name="Rectangle 956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720" name="Rectangle 957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14350"/>
    <xdr:sp>
      <xdr:nvSpPr>
        <xdr:cNvPr id="721" name="Rectangle 958"/>
        <xdr:cNvSpPr>
          <a:spLocks/>
        </xdr:cNvSpPr>
      </xdr:nvSpPr>
      <xdr:spPr>
        <a:xfrm>
          <a:off x="295275" y="0"/>
          <a:ext cx="3095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22" name="Rectangle 959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23" name="Rectangle 960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24" name="Rectangle 961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2066925" cy="533400"/>
    <xdr:sp>
      <xdr:nvSpPr>
        <xdr:cNvPr id="725" name="Rectangle 962"/>
        <xdr:cNvSpPr>
          <a:spLocks/>
        </xdr:cNvSpPr>
      </xdr:nvSpPr>
      <xdr:spPr>
        <a:xfrm>
          <a:off x="295275" y="0"/>
          <a:ext cx="2066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26" name="Rectangle 963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295275</xdr:colOff>
      <xdr:row>0</xdr:row>
      <xdr:rowOff>0</xdr:rowOff>
    </xdr:from>
    <xdr:ext cx="3095625" cy="533400"/>
    <xdr:sp>
      <xdr:nvSpPr>
        <xdr:cNvPr id="727" name="Rectangle 964"/>
        <xdr:cNvSpPr>
          <a:spLocks/>
        </xdr:cNvSpPr>
      </xdr:nvSpPr>
      <xdr:spPr>
        <a:xfrm>
          <a:off x="295275" y="0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609600</xdr:colOff>
      <xdr:row>0</xdr:row>
      <xdr:rowOff>0</xdr:rowOff>
    </xdr:from>
    <xdr:ext cx="3000375" cy="352425"/>
    <xdr:sp>
      <xdr:nvSpPr>
        <xdr:cNvPr id="728" name="Rectangle 965"/>
        <xdr:cNvSpPr>
          <a:spLocks/>
        </xdr:cNvSpPr>
      </xdr:nvSpPr>
      <xdr:spPr>
        <a:xfrm rot="1260000">
          <a:off x="3276600" y="0"/>
          <a:ext cx="3000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1" name="Line 73"/>
        <xdr:cNvSpPr>
          <a:spLocks/>
        </xdr:cNvSpPr>
      </xdr:nvSpPr>
      <xdr:spPr>
        <a:xfrm>
          <a:off x="888682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2" name="Line 74"/>
        <xdr:cNvSpPr>
          <a:spLocks/>
        </xdr:cNvSpPr>
      </xdr:nvSpPr>
      <xdr:spPr>
        <a:xfrm>
          <a:off x="106489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3" name="Line 75"/>
        <xdr:cNvSpPr>
          <a:spLocks/>
        </xdr:cNvSpPr>
      </xdr:nvSpPr>
      <xdr:spPr>
        <a:xfrm>
          <a:off x="888682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16</xdr:col>
      <xdr:colOff>228600</xdr:colOff>
      <xdr:row>0</xdr:row>
      <xdr:rowOff>0</xdr:rowOff>
    </xdr:to>
    <xdr:sp>
      <xdr:nvSpPr>
        <xdr:cNvPr id="4" name="Line 76"/>
        <xdr:cNvSpPr>
          <a:spLocks/>
        </xdr:cNvSpPr>
      </xdr:nvSpPr>
      <xdr:spPr>
        <a:xfrm>
          <a:off x="106489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85" zoomScaleNormal="85" zoomScaleSheetLayoutView="100" workbookViewId="0" topLeftCell="A1">
      <pane ySplit="6" topLeftCell="A7" activePane="bottomLeft" state="frozen"/>
      <selection pane="bottomLeft" activeCell="G9" sqref="G9"/>
    </sheetView>
  </sheetViews>
  <sheetFormatPr defaultColWidth="9.00390625" defaultRowHeight="13.5" customHeight="1"/>
  <cols>
    <col min="1" max="1" width="6.00390625" style="2" customWidth="1"/>
    <col min="2" max="2" width="31.625" style="2" customWidth="1"/>
    <col min="3" max="3" width="14.125" style="2" customWidth="1"/>
    <col min="4" max="4" width="14.00390625" style="2" customWidth="1"/>
    <col min="5" max="5" width="12.625" style="92" customWidth="1"/>
    <col min="6" max="6" width="14.75390625" style="92" customWidth="1"/>
    <col min="7" max="7" width="11.375" style="2" customWidth="1"/>
    <col min="8" max="8" width="10.375" style="93" customWidth="1"/>
    <col min="9" max="9" width="30.125" style="94" customWidth="1"/>
    <col min="10" max="16384" width="9.00390625" style="2" customWidth="1"/>
  </cols>
  <sheetData>
    <row r="1" spans="1:2" ht="20.25" customHeight="1">
      <c r="A1" s="95" t="s">
        <v>0</v>
      </c>
      <c r="B1" s="95"/>
    </row>
    <row r="2" spans="1:9" ht="42.75" customHeight="1">
      <c r="A2" s="96" t="s">
        <v>1</v>
      </c>
      <c r="B2" s="97"/>
      <c r="C2" s="97"/>
      <c r="D2" s="97"/>
      <c r="E2" s="97"/>
      <c r="F2" s="97"/>
      <c r="G2" s="97"/>
      <c r="H2" s="98"/>
      <c r="I2" s="119"/>
    </row>
    <row r="3" spans="1:9" ht="27" customHeight="1">
      <c r="A3" s="99" t="s">
        <v>2</v>
      </c>
      <c r="B3" s="99"/>
      <c r="C3" s="99"/>
      <c r="D3" s="99"/>
      <c r="E3" s="100"/>
      <c r="F3" s="100"/>
      <c r="G3" s="101" t="s">
        <v>3</v>
      </c>
      <c r="H3" s="102"/>
      <c r="I3" s="101"/>
    </row>
    <row r="4" spans="1:9" s="89" customFormat="1" ht="27.75" customHeight="1">
      <c r="A4" s="103" t="s">
        <v>4</v>
      </c>
      <c r="B4" s="103" t="s">
        <v>5</v>
      </c>
      <c r="C4" s="103" t="s">
        <v>6</v>
      </c>
      <c r="D4" s="103"/>
      <c r="E4" s="103" t="s">
        <v>7</v>
      </c>
      <c r="F4" s="103"/>
      <c r="G4" s="103"/>
      <c r="H4" s="104" t="s">
        <v>8</v>
      </c>
      <c r="I4" s="120" t="s">
        <v>9</v>
      </c>
    </row>
    <row r="5" spans="1:9" s="89" customFormat="1" ht="41.25" customHeight="1">
      <c r="A5" s="103"/>
      <c r="B5" s="103"/>
      <c r="C5" s="105" t="s">
        <v>10</v>
      </c>
      <c r="D5" s="105" t="s">
        <v>11</v>
      </c>
      <c r="E5" s="105" t="s">
        <v>10</v>
      </c>
      <c r="F5" s="105" t="s">
        <v>12</v>
      </c>
      <c r="G5" s="105" t="s">
        <v>13</v>
      </c>
      <c r="H5" s="104"/>
      <c r="I5" s="120"/>
    </row>
    <row r="6" spans="1:9" s="89" customFormat="1" ht="29.25" customHeight="1">
      <c r="A6" s="105" t="s">
        <v>14</v>
      </c>
      <c r="B6" s="105">
        <v>1</v>
      </c>
      <c r="C6" s="105" t="s">
        <v>15</v>
      </c>
      <c r="D6" s="105">
        <v>3</v>
      </c>
      <c r="E6" s="105" t="s">
        <v>16</v>
      </c>
      <c r="F6" s="105" t="s">
        <v>17</v>
      </c>
      <c r="G6" s="105">
        <v>7</v>
      </c>
      <c r="H6" s="104">
        <v>8</v>
      </c>
      <c r="I6" s="105">
        <v>9</v>
      </c>
    </row>
    <row r="7" spans="1:9" s="89" customFormat="1" ht="30" customHeight="1">
      <c r="A7" s="105" t="s">
        <v>18</v>
      </c>
      <c r="B7" s="106" t="s">
        <v>19</v>
      </c>
      <c r="C7" s="107">
        <f>C8+C9+C10+C11+C12+C13+C14+C15+C16+C17+C19+C20+C21+C22+C23+C24+C25+C26+C27+C28</f>
        <v>34156.05</v>
      </c>
      <c r="D7" s="108">
        <f>D8+D9+D10+D11+D12+D13+D14+D15+D16+D17+D18+D19+D20+D21+D22+D23+D24+D25+D26+D27+D28</f>
        <v>34156.05</v>
      </c>
      <c r="E7" s="109">
        <f>E8+E9+E10+E11+E12+E13+E14+E15+E16+E17+E18+E19+E20+E21+E22+E23+E24+E25+E26+E27+E28</f>
        <v>5444.51</v>
      </c>
      <c r="F7" s="108">
        <f>F8+F9+F10+F11+F12+F13+F14+F15+F16+F17+F18+F19+F20+F21+F22+F23+F24+F25+F26+F27+F28</f>
        <v>5444.51</v>
      </c>
      <c r="G7" s="108">
        <f>G8+G9+G10+G11+G12+G13+G14+G15+G16+G17+G18+G19+G20+G21+G22+G23+G24+G25+G26+G27+G28</f>
        <v>5444.51</v>
      </c>
      <c r="H7" s="110">
        <f>H8+H21</f>
        <v>0</v>
      </c>
      <c r="I7" s="121"/>
    </row>
    <row r="8" spans="1:9" s="89" customFormat="1" ht="75.75" customHeight="1">
      <c r="A8" s="103">
        <v>1</v>
      </c>
      <c r="B8" s="111" t="s">
        <v>20</v>
      </c>
      <c r="C8" s="107">
        <v>9924.51</v>
      </c>
      <c r="D8" s="107">
        <v>9924.51</v>
      </c>
      <c r="E8" s="107">
        <v>5444.51</v>
      </c>
      <c r="F8" s="107">
        <v>5444.51</v>
      </c>
      <c r="G8" s="107">
        <v>5444.51</v>
      </c>
      <c r="H8" s="104"/>
      <c r="I8" s="122" t="s">
        <v>21</v>
      </c>
    </row>
    <row r="9" spans="1:9" s="89" customFormat="1" ht="48" customHeight="1">
      <c r="A9" s="103">
        <v>2</v>
      </c>
      <c r="B9" s="111" t="s">
        <v>22</v>
      </c>
      <c r="C9" s="112">
        <v>600</v>
      </c>
      <c r="D9" s="112">
        <v>600</v>
      </c>
      <c r="E9" s="112"/>
      <c r="F9" s="113"/>
      <c r="G9" s="113"/>
      <c r="H9" s="114"/>
      <c r="I9" s="122"/>
    </row>
    <row r="10" spans="1:9" s="89" customFormat="1" ht="36.75" customHeight="1">
      <c r="A10" s="103">
        <v>3</v>
      </c>
      <c r="B10" s="111" t="s">
        <v>23</v>
      </c>
      <c r="C10" s="115"/>
      <c r="D10" s="115"/>
      <c r="E10" s="115"/>
      <c r="F10" s="115"/>
      <c r="G10" s="115"/>
      <c r="H10" s="104"/>
      <c r="I10" s="123"/>
    </row>
    <row r="11" spans="1:9" s="89" customFormat="1" ht="25.5" customHeight="1">
      <c r="A11" s="103">
        <v>4</v>
      </c>
      <c r="B11" s="111" t="s">
        <v>24</v>
      </c>
      <c r="C11" s="115"/>
      <c r="D11" s="115"/>
      <c r="E11" s="116"/>
      <c r="F11" s="115"/>
      <c r="G11" s="115"/>
      <c r="H11" s="104"/>
      <c r="I11" s="122"/>
    </row>
    <row r="12" spans="1:9" s="89" customFormat="1" ht="21" customHeight="1">
      <c r="A12" s="103">
        <v>5</v>
      </c>
      <c r="B12" s="111" t="s">
        <v>25</v>
      </c>
      <c r="C12" s="115"/>
      <c r="D12" s="115"/>
      <c r="E12" s="115"/>
      <c r="F12" s="115"/>
      <c r="G12" s="115"/>
      <c r="H12" s="104"/>
      <c r="I12" s="124"/>
    </row>
    <row r="13" spans="1:9" s="89" customFormat="1" ht="21" customHeight="1">
      <c r="A13" s="103">
        <v>6</v>
      </c>
      <c r="B13" s="111" t="s">
        <v>26</v>
      </c>
      <c r="C13" s="115">
        <v>750</v>
      </c>
      <c r="D13" s="115">
        <v>750</v>
      </c>
      <c r="E13" s="115"/>
      <c r="F13" s="115"/>
      <c r="G13" s="115"/>
      <c r="H13" s="104"/>
      <c r="I13" s="123"/>
    </row>
    <row r="14" spans="1:9" s="89" customFormat="1" ht="36" customHeight="1">
      <c r="A14" s="103">
        <v>7</v>
      </c>
      <c r="B14" s="111" t="s">
        <v>27</v>
      </c>
      <c r="C14" s="115"/>
      <c r="D14" s="115"/>
      <c r="E14" s="115"/>
      <c r="F14" s="115"/>
      <c r="G14" s="115"/>
      <c r="H14" s="104"/>
      <c r="I14" s="122"/>
    </row>
    <row r="15" spans="1:9" s="89" customFormat="1" ht="15" customHeight="1">
      <c r="A15" s="103">
        <v>8</v>
      </c>
      <c r="B15" s="111" t="s">
        <v>28</v>
      </c>
      <c r="C15" s="107"/>
      <c r="D15" s="107"/>
      <c r="E15" s="107"/>
      <c r="F15" s="107"/>
      <c r="G15" s="107"/>
      <c r="H15" s="104"/>
      <c r="I15" s="122"/>
    </row>
    <row r="16" spans="1:9" s="89" customFormat="1" ht="27" customHeight="1">
      <c r="A16" s="103">
        <v>9</v>
      </c>
      <c r="B16" s="111" t="s">
        <v>29</v>
      </c>
      <c r="C16" s="107"/>
      <c r="D16" s="107"/>
      <c r="E16" s="117"/>
      <c r="F16" s="107"/>
      <c r="G16" s="107"/>
      <c r="H16" s="104"/>
      <c r="I16" s="121"/>
    </row>
    <row r="17" spans="1:9" s="89" customFormat="1" ht="15" customHeight="1">
      <c r="A17" s="103">
        <v>10</v>
      </c>
      <c r="B17" s="111" t="s">
        <v>30</v>
      </c>
      <c r="C17" s="107"/>
      <c r="D17" s="107"/>
      <c r="E17" s="107"/>
      <c r="F17" s="107"/>
      <c r="G17" s="107"/>
      <c r="H17" s="104"/>
      <c r="I17" s="121"/>
    </row>
    <row r="18" spans="1:9" s="89" customFormat="1" ht="15" customHeight="1">
      <c r="A18" s="103">
        <v>11</v>
      </c>
      <c r="B18" s="111" t="s">
        <v>31</v>
      </c>
      <c r="C18" s="107"/>
      <c r="D18" s="107"/>
      <c r="E18" s="107"/>
      <c r="F18" s="107"/>
      <c r="G18" s="107"/>
      <c r="H18" s="104"/>
      <c r="I18" s="121"/>
    </row>
    <row r="19" spans="1:9" s="89" customFormat="1" ht="15" customHeight="1">
      <c r="A19" s="103">
        <v>12</v>
      </c>
      <c r="B19" s="111" t="s">
        <v>32</v>
      </c>
      <c r="C19" s="107"/>
      <c r="D19" s="107"/>
      <c r="E19" s="107"/>
      <c r="F19" s="107"/>
      <c r="G19" s="107"/>
      <c r="H19" s="104"/>
      <c r="I19" s="121"/>
    </row>
    <row r="20" spans="1:9" s="89" customFormat="1" ht="30.75" customHeight="1">
      <c r="A20" s="103">
        <v>13</v>
      </c>
      <c r="B20" s="111" t="s">
        <v>33</v>
      </c>
      <c r="C20" s="107"/>
      <c r="D20" s="107"/>
      <c r="E20" s="107"/>
      <c r="F20" s="107"/>
      <c r="G20" s="107"/>
      <c r="H20" s="104"/>
      <c r="I20" s="121"/>
    </row>
    <row r="21" spans="1:9" s="89" customFormat="1" ht="45.75" customHeight="1">
      <c r="A21" s="103">
        <v>14</v>
      </c>
      <c r="B21" s="111" t="s">
        <v>34</v>
      </c>
      <c r="C21" s="115">
        <v>22881.54</v>
      </c>
      <c r="D21" s="115">
        <v>22881.54</v>
      </c>
      <c r="E21" s="115"/>
      <c r="F21" s="115"/>
      <c r="G21" s="115"/>
      <c r="H21" s="104"/>
      <c r="I21" s="122"/>
    </row>
    <row r="22" spans="1:9" s="89" customFormat="1" ht="30.75" customHeight="1">
      <c r="A22" s="103">
        <v>15</v>
      </c>
      <c r="B22" s="111" t="s">
        <v>35</v>
      </c>
      <c r="C22" s="107"/>
      <c r="D22" s="107"/>
      <c r="E22" s="107"/>
      <c r="F22" s="107"/>
      <c r="G22" s="107"/>
      <c r="H22" s="104"/>
      <c r="I22" s="121"/>
    </row>
    <row r="23" spans="1:9" s="89" customFormat="1" ht="22.5" customHeight="1">
      <c r="A23" s="103">
        <v>16</v>
      </c>
      <c r="B23" s="111" t="s">
        <v>36</v>
      </c>
      <c r="C23" s="107"/>
      <c r="D23" s="107"/>
      <c r="E23" s="117"/>
      <c r="F23" s="107"/>
      <c r="G23" s="107"/>
      <c r="H23" s="104"/>
      <c r="I23" s="121"/>
    </row>
    <row r="24" spans="1:9" s="89" customFormat="1" ht="28.5" customHeight="1">
      <c r="A24" s="103">
        <v>17</v>
      </c>
      <c r="B24" s="111" t="s">
        <v>37</v>
      </c>
      <c r="C24" s="107"/>
      <c r="D24" s="107"/>
      <c r="E24" s="115"/>
      <c r="F24" s="107"/>
      <c r="G24" s="107"/>
      <c r="H24" s="104"/>
      <c r="I24" s="122"/>
    </row>
    <row r="25" spans="1:9" s="89" customFormat="1" ht="18" customHeight="1">
      <c r="A25" s="105"/>
      <c r="B25" s="111" t="s">
        <v>38</v>
      </c>
      <c r="C25" s="107"/>
      <c r="D25" s="107"/>
      <c r="E25" s="115"/>
      <c r="F25" s="107"/>
      <c r="G25" s="107"/>
      <c r="H25" s="104"/>
      <c r="I25" s="125"/>
    </row>
    <row r="26" spans="1:9" s="89" customFormat="1" ht="18" customHeight="1">
      <c r="A26" s="105"/>
      <c r="B26" s="111" t="s">
        <v>39</v>
      </c>
      <c r="C26" s="107"/>
      <c r="D26" s="107"/>
      <c r="E26" s="115"/>
      <c r="F26" s="107"/>
      <c r="G26" s="107"/>
      <c r="H26" s="104"/>
      <c r="I26" s="125"/>
    </row>
    <row r="27" spans="1:9" s="89" customFormat="1" ht="18" customHeight="1">
      <c r="A27" s="105"/>
      <c r="B27" s="111" t="s">
        <v>40</v>
      </c>
      <c r="C27" s="107"/>
      <c r="D27" s="107"/>
      <c r="E27" s="115"/>
      <c r="F27" s="107"/>
      <c r="G27" s="107"/>
      <c r="H27" s="104"/>
      <c r="I27" s="122"/>
    </row>
    <row r="28" spans="1:9" s="89" customFormat="1" ht="21" customHeight="1">
      <c r="A28" s="105"/>
      <c r="B28" s="111" t="s">
        <v>41</v>
      </c>
      <c r="C28" s="107"/>
      <c r="D28" s="107"/>
      <c r="E28" s="115"/>
      <c r="F28" s="107"/>
      <c r="G28" s="107"/>
      <c r="H28" s="104"/>
      <c r="I28" s="126"/>
    </row>
    <row r="29" spans="1:9" s="89" customFormat="1" ht="21" customHeight="1">
      <c r="A29" s="105"/>
      <c r="B29" s="106" t="s">
        <v>42</v>
      </c>
      <c r="C29" s="108">
        <f>C30+C31+C32+C33+C34+C35+C36+C37+C38+C39+C40+C41+C42</f>
        <v>5866.84</v>
      </c>
      <c r="D29" s="108">
        <f>D30+D31+D32+D33+D34+D35+D36+D37+D38+D39+D40+D41+D42</f>
        <v>5866.84</v>
      </c>
      <c r="E29" s="108">
        <f>E30+E31+E32</f>
        <v>2377.97</v>
      </c>
      <c r="F29" s="108">
        <f>SUM(F30:F42)</f>
        <v>2377.97</v>
      </c>
      <c r="G29" s="108">
        <f>SUM(G30:G42)</f>
        <v>2377.97</v>
      </c>
      <c r="H29" s="110">
        <f>SUM(H30:H39)</f>
        <v>0</v>
      </c>
      <c r="I29" s="126"/>
    </row>
    <row r="30" spans="1:9" s="89" customFormat="1" ht="102" customHeight="1">
      <c r="A30" s="103">
        <v>1</v>
      </c>
      <c r="B30" s="111" t="s">
        <v>43</v>
      </c>
      <c r="C30" s="107">
        <v>2892.3</v>
      </c>
      <c r="D30" s="107">
        <v>2892.3</v>
      </c>
      <c r="E30" s="107">
        <v>2377.97</v>
      </c>
      <c r="F30" s="107">
        <v>2377.97</v>
      </c>
      <c r="G30" s="107">
        <v>2377.97</v>
      </c>
      <c r="H30" s="104"/>
      <c r="I30" s="126" t="s">
        <v>44</v>
      </c>
    </row>
    <row r="31" spans="1:9" s="89" customFormat="1" ht="28.5" customHeight="1">
      <c r="A31" s="103">
        <v>2</v>
      </c>
      <c r="B31" s="111" t="s">
        <v>45</v>
      </c>
      <c r="C31" s="107">
        <v>154.6</v>
      </c>
      <c r="D31" s="107">
        <v>154.6</v>
      </c>
      <c r="E31" s="107">
        <v>0</v>
      </c>
      <c r="F31" s="107"/>
      <c r="G31" s="107"/>
      <c r="H31" s="104"/>
      <c r="I31" s="126"/>
    </row>
    <row r="32" spans="1:9" s="89" customFormat="1" ht="36.75" customHeight="1">
      <c r="A32" s="103">
        <v>3</v>
      </c>
      <c r="B32" s="111" t="s">
        <v>46</v>
      </c>
      <c r="C32" s="115">
        <v>1325.21</v>
      </c>
      <c r="D32" s="115">
        <v>1325.21</v>
      </c>
      <c r="E32" s="115">
        <v>0</v>
      </c>
      <c r="F32" s="115"/>
      <c r="G32" s="115"/>
      <c r="H32" s="104"/>
      <c r="I32" s="126"/>
    </row>
    <row r="33" spans="1:9" s="89" customFormat="1" ht="33" customHeight="1">
      <c r="A33" s="103">
        <v>4</v>
      </c>
      <c r="B33" s="111" t="s">
        <v>47</v>
      </c>
      <c r="C33" s="115"/>
      <c r="D33" s="115"/>
      <c r="E33" s="115"/>
      <c r="F33" s="115"/>
      <c r="G33" s="115"/>
      <c r="H33" s="104"/>
      <c r="I33" s="126"/>
    </row>
    <row r="34" spans="1:9" s="89" customFormat="1" ht="21" customHeight="1">
      <c r="A34" s="103">
        <v>5</v>
      </c>
      <c r="B34" s="111" t="s">
        <v>48</v>
      </c>
      <c r="C34" s="115"/>
      <c r="D34" s="115"/>
      <c r="E34" s="115"/>
      <c r="F34" s="115"/>
      <c r="G34" s="115"/>
      <c r="H34" s="104"/>
      <c r="I34" s="126"/>
    </row>
    <row r="35" spans="1:9" s="89" customFormat="1" ht="30.75" customHeight="1">
      <c r="A35" s="103">
        <v>6</v>
      </c>
      <c r="B35" s="111" t="s">
        <v>49</v>
      </c>
      <c r="C35" s="107"/>
      <c r="D35" s="107"/>
      <c r="E35" s="113"/>
      <c r="F35" s="107"/>
      <c r="G35" s="107"/>
      <c r="H35" s="104"/>
      <c r="I35" s="126"/>
    </row>
    <row r="36" spans="1:9" s="89" customFormat="1" ht="30" customHeight="1">
      <c r="A36" s="103">
        <v>7</v>
      </c>
      <c r="B36" s="111" t="s">
        <v>34</v>
      </c>
      <c r="C36" s="112"/>
      <c r="D36" s="112"/>
      <c r="E36" s="107"/>
      <c r="F36" s="112"/>
      <c r="G36" s="112"/>
      <c r="H36" s="104"/>
      <c r="I36" s="126"/>
    </row>
    <row r="37" spans="1:9" s="89" customFormat="1" ht="21" customHeight="1">
      <c r="A37" s="103">
        <v>8</v>
      </c>
      <c r="B37" s="111" t="s">
        <v>50</v>
      </c>
      <c r="C37" s="115"/>
      <c r="D37" s="115"/>
      <c r="E37" s="115"/>
      <c r="F37" s="115"/>
      <c r="G37" s="115"/>
      <c r="H37" s="104"/>
      <c r="I37" s="126"/>
    </row>
    <row r="38" spans="1:9" s="89" customFormat="1" ht="21" customHeight="1">
      <c r="A38" s="103">
        <v>9</v>
      </c>
      <c r="B38" s="111" t="s">
        <v>51</v>
      </c>
      <c r="C38" s="107"/>
      <c r="D38" s="107"/>
      <c r="E38" s="107"/>
      <c r="F38" s="107"/>
      <c r="G38" s="107"/>
      <c r="H38" s="104"/>
      <c r="I38" s="126"/>
    </row>
    <row r="39" spans="1:9" s="89" customFormat="1" ht="21" customHeight="1">
      <c r="A39" s="103">
        <v>10</v>
      </c>
      <c r="B39" s="111" t="s">
        <v>52</v>
      </c>
      <c r="C39" s="107"/>
      <c r="D39" s="107"/>
      <c r="E39" s="107"/>
      <c r="F39" s="107"/>
      <c r="G39" s="107"/>
      <c r="H39" s="104"/>
      <c r="I39" s="126"/>
    </row>
    <row r="40" spans="1:9" s="89" customFormat="1" ht="21" customHeight="1">
      <c r="A40" s="103">
        <v>11</v>
      </c>
      <c r="B40" s="111" t="s">
        <v>53</v>
      </c>
      <c r="C40" s="107"/>
      <c r="D40" s="107"/>
      <c r="E40" s="107"/>
      <c r="F40" s="107"/>
      <c r="G40" s="107"/>
      <c r="H40" s="104"/>
      <c r="I40" s="126"/>
    </row>
    <row r="41" spans="1:9" s="89" customFormat="1" ht="21" customHeight="1">
      <c r="A41" s="103">
        <v>12</v>
      </c>
      <c r="B41" s="111" t="s">
        <v>54</v>
      </c>
      <c r="C41" s="107">
        <v>90.73</v>
      </c>
      <c r="D41" s="107">
        <v>90.73</v>
      </c>
      <c r="E41" s="107"/>
      <c r="F41" s="107"/>
      <c r="G41" s="107"/>
      <c r="H41" s="104"/>
      <c r="I41" s="126"/>
    </row>
    <row r="42" spans="1:9" s="89" customFormat="1" ht="21" customHeight="1">
      <c r="A42" s="103">
        <v>13</v>
      </c>
      <c r="B42" s="111" t="s">
        <v>55</v>
      </c>
      <c r="C42" s="107">
        <v>1404</v>
      </c>
      <c r="D42" s="107">
        <v>1404</v>
      </c>
      <c r="E42" s="107"/>
      <c r="F42" s="107"/>
      <c r="G42" s="107"/>
      <c r="H42" s="104"/>
      <c r="I42" s="126"/>
    </row>
    <row r="43" spans="1:9" s="89" customFormat="1" ht="21" customHeight="1">
      <c r="A43" s="106" t="s">
        <v>56</v>
      </c>
      <c r="B43" s="106" t="s">
        <v>57</v>
      </c>
      <c r="C43" s="108">
        <f>C44</f>
        <v>550</v>
      </c>
      <c r="D43" s="108">
        <f>D44</f>
        <v>550</v>
      </c>
      <c r="E43" s="108">
        <v>50</v>
      </c>
      <c r="F43" s="108">
        <v>50</v>
      </c>
      <c r="G43" s="108">
        <v>50</v>
      </c>
      <c r="H43" s="110"/>
      <c r="I43" s="121"/>
    </row>
    <row r="44" spans="1:9" s="89" customFormat="1" ht="15.75" customHeight="1">
      <c r="A44" s="103">
        <v>1</v>
      </c>
      <c r="B44" s="111" t="s">
        <v>43</v>
      </c>
      <c r="C44" s="107">
        <v>550</v>
      </c>
      <c r="D44" s="107">
        <v>550</v>
      </c>
      <c r="E44" s="107">
        <v>50</v>
      </c>
      <c r="F44" s="107">
        <v>50</v>
      </c>
      <c r="G44" s="107">
        <v>50</v>
      </c>
      <c r="H44" s="104"/>
      <c r="I44" s="121"/>
    </row>
    <row r="45" spans="1:9" s="89" customFormat="1" ht="15.75" customHeight="1">
      <c r="A45" s="103">
        <v>2</v>
      </c>
      <c r="B45" s="111" t="s">
        <v>58</v>
      </c>
      <c r="C45" s="107"/>
      <c r="D45" s="107"/>
      <c r="E45" s="107"/>
      <c r="F45" s="107"/>
      <c r="G45" s="107"/>
      <c r="H45" s="104"/>
      <c r="I45" s="121"/>
    </row>
    <row r="46" spans="1:9" s="89" customFormat="1" ht="15.75" customHeight="1">
      <c r="A46" s="103">
        <v>3</v>
      </c>
      <c r="B46" s="111" t="s">
        <v>59</v>
      </c>
      <c r="C46" s="107"/>
      <c r="D46" s="107"/>
      <c r="E46" s="107"/>
      <c r="F46" s="107"/>
      <c r="G46" s="107"/>
      <c r="H46" s="104"/>
      <c r="I46" s="121"/>
    </row>
    <row r="47" spans="1:9" s="89" customFormat="1" ht="15.75" customHeight="1">
      <c r="A47" s="103">
        <v>4</v>
      </c>
      <c r="B47" s="111" t="s">
        <v>60</v>
      </c>
      <c r="C47" s="107"/>
      <c r="D47" s="107"/>
      <c r="E47" s="107"/>
      <c r="F47" s="107"/>
      <c r="G47" s="107"/>
      <c r="H47" s="104"/>
      <c r="I47" s="121"/>
    </row>
    <row r="48" spans="1:9" s="89" customFormat="1" ht="15.75" customHeight="1">
      <c r="A48" s="103">
        <v>5</v>
      </c>
      <c r="B48" s="111" t="s">
        <v>61</v>
      </c>
      <c r="C48" s="107"/>
      <c r="D48" s="107"/>
      <c r="E48" s="107"/>
      <c r="F48" s="107"/>
      <c r="G48" s="107"/>
      <c r="H48" s="104"/>
      <c r="I48" s="121"/>
    </row>
    <row r="49" spans="1:9" s="89" customFormat="1" ht="15.75" customHeight="1">
      <c r="A49" s="103">
        <v>6</v>
      </c>
      <c r="B49" s="111" t="s">
        <v>62</v>
      </c>
      <c r="C49" s="118"/>
      <c r="D49" s="118"/>
      <c r="E49" s="107"/>
      <c r="F49" s="118"/>
      <c r="G49" s="118"/>
      <c r="H49" s="104"/>
      <c r="I49" s="121"/>
    </row>
    <row r="50" spans="1:9" s="89" customFormat="1" ht="15.75" customHeight="1">
      <c r="A50" s="103">
        <v>7</v>
      </c>
      <c r="B50" s="111" t="s">
        <v>53</v>
      </c>
      <c r="C50" s="118"/>
      <c r="D50" s="118"/>
      <c r="E50" s="107"/>
      <c r="F50" s="118"/>
      <c r="G50" s="118"/>
      <c r="H50" s="104"/>
      <c r="I50" s="121"/>
    </row>
    <row r="51" spans="1:9" s="89" customFormat="1" ht="15.75" customHeight="1">
      <c r="A51" s="103">
        <v>8</v>
      </c>
      <c r="B51" s="111" t="s">
        <v>63</v>
      </c>
      <c r="C51" s="118"/>
      <c r="D51" s="118"/>
      <c r="E51" s="107"/>
      <c r="F51" s="118"/>
      <c r="G51" s="118"/>
      <c r="H51" s="104"/>
      <c r="I51" s="121"/>
    </row>
    <row r="52" spans="1:9" s="89" customFormat="1" ht="15.75" customHeight="1">
      <c r="A52" s="103">
        <v>9</v>
      </c>
      <c r="B52" s="111" t="s">
        <v>64</v>
      </c>
      <c r="C52" s="118"/>
      <c r="D52" s="118"/>
      <c r="E52" s="107"/>
      <c r="F52" s="118"/>
      <c r="G52" s="118"/>
      <c r="H52" s="104"/>
      <c r="I52" s="121"/>
    </row>
    <row r="53" spans="1:9" s="89" customFormat="1" ht="15.75" customHeight="1">
      <c r="A53" s="103">
        <v>10</v>
      </c>
      <c r="B53" s="111"/>
      <c r="C53" s="118"/>
      <c r="D53" s="118"/>
      <c r="E53" s="107"/>
      <c r="F53" s="118"/>
      <c r="G53" s="118"/>
      <c r="H53" s="104"/>
      <c r="I53" s="121"/>
    </row>
    <row r="54" spans="1:9" s="89" customFormat="1" ht="15.75" customHeight="1">
      <c r="A54" s="103"/>
      <c r="B54" s="111"/>
      <c r="C54" s="118"/>
      <c r="D54" s="118"/>
      <c r="E54" s="107"/>
      <c r="F54" s="107"/>
      <c r="G54" s="118"/>
      <c r="H54" s="104"/>
      <c r="I54" s="121"/>
    </row>
    <row r="55" spans="1:9" s="89" customFormat="1" ht="21" customHeight="1">
      <c r="A55" s="106" t="s">
        <v>65</v>
      </c>
      <c r="B55" s="106" t="s">
        <v>66</v>
      </c>
      <c r="C55" s="108">
        <f>C56</f>
        <v>310</v>
      </c>
      <c r="D55" s="108">
        <f>D56</f>
        <v>310</v>
      </c>
      <c r="E55" s="108">
        <f>E56</f>
        <v>312</v>
      </c>
      <c r="F55" s="108">
        <f>F56+F63</f>
        <v>0</v>
      </c>
      <c r="G55" s="108">
        <f>SUM(G56:G63)</f>
        <v>0</v>
      </c>
      <c r="H55" s="110">
        <f>H56+H63</f>
        <v>0</v>
      </c>
      <c r="I55" s="122"/>
    </row>
    <row r="56" spans="1:9" s="89" customFormat="1" ht="21" customHeight="1">
      <c r="A56" s="103">
        <v>1</v>
      </c>
      <c r="B56" s="111" t="s">
        <v>43</v>
      </c>
      <c r="C56" s="107">
        <v>310</v>
      </c>
      <c r="D56" s="107">
        <v>310</v>
      </c>
      <c r="E56" s="107">
        <v>312</v>
      </c>
      <c r="F56" s="107">
        <v>0</v>
      </c>
      <c r="G56" s="107">
        <v>0</v>
      </c>
      <c r="H56" s="104">
        <v>0</v>
      </c>
      <c r="I56" s="122"/>
    </row>
    <row r="57" spans="1:9" s="89" customFormat="1" ht="21" customHeight="1">
      <c r="A57" s="103">
        <v>2</v>
      </c>
      <c r="B57" s="111" t="s">
        <v>58</v>
      </c>
      <c r="C57" s="118"/>
      <c r="D57" s="118"/>
      <c r="E57" s="107"/>
      <c r="F57" s="107"/>
      <c r="G57" s="118"/>
      <c r="H57" s="104"/>
      <c r="I57" s="122"/>
    </row>
    <row r="58" spans="1:9" s="89" customFormat="1" ht="21" customHeight="1">
      <c r="A58" s="103">
        <v>3</v>
      </c>
      <c r="B58" s="111" t="s">
        <v>59</v>
      </c>
      <c r="C58" s="118"/>
      <c r="D58" s="118"/>
      <c r="E58" s="107"/>
      <c r="F58" s="107"/>
      <c r="G58" s="118"/>
      <c r="H58" s="104"/>
      <c r="I58" s="122"/>
    </row>
    <row r="59" spans="1:9" s="89" customFormat="1" ht="21" customHeight="1">
      <c r="A59" s="103">
        <v>4</v>
      </c>
      <c r="B59" s="111" t="s">
        <v>60</v>
      </c>
      <c r="C59" s="118"/>
      <c r="D59" s="118"/>
      <c r="E59" s="107"/>
      <c r="F59" s="107"/>
      <c r="G59" s="118"/>
      <c r="H59" s="104"/>
      <c r="I59" s="122"/>
    </row>
    <row r="60" spans="1:9" s="89" customFormat="1" ht="21" customHeight="1">
      <c r="A60" s="103">
        <v>5</v>
      </c>
      <c r="B60" s="111" t="s">
        <v>61</v>
      </c>
      <c r="C60" s="118"/>
      <c r="D60" s="118"/>
      <c r="E60" s="107"/>
      <c r="F60" s="107"/>
      <c r="G60" s="118"/>
      <c r="H60" s="104"/>
      <c r="I60" s="122"/>
    </row>
    <row r="61" spans="1:9" s="89" customFormat="1" ht="21" customHeight="1">
      <c r="A61" s="103">
        <v>6</v>
      </c>
      <c r="B61" s="111" t="s">
        <v>63</v>
      </c>
      <c r="C61" s="118"/>
      <c r="D61" s="118"/>
      <c r="E61" s="107"/>
      <c r="F61" s="107"/>
      <c r="G61" s="118"/>
      <c r="H61" s="104"/>
      <c r="I61" s="122"/>
    </row>
    <row r="62" spans="1:9" s="89" customFormat="1" ht="21" customHeight="1">
      <c r="A62" s="103">
        <v>7</v>
      </c>
      <c r="B62" s="111" t="s">
        <v>64</v>
      </c>
      <c r="C62" s="118"/>
      <c r="D62" s="118"/>
      <c r="E62" s="107"/>
      <c r="F62" s="107"/>
      <c r="G62" s="118"/>
      <c r="H62" s="104"/>
      <c r="I62" s="122"/>
    </row>
    <row r="63" spans="1:9" s="89" customFormat="1" ht="21" customHeight="1">
      <c r="A63" s="103">
        <v>8</v>
      </c>
      <c r="B63" s="111" t="s">
        <v>67</v>
      </c>
      <c r="C63" s="107"/>
      <c r="D63" s="107"/>
      <c r="E63" s="107"/>
      <c r="F63" s="107"/>
      <c r="G63" s="107"/>
      <c r="H63" s="104"/>
      <c r="I63" s="122"/>
    </row>
    <row r="64" spans="1:9" s="89" customFormat="1" ht="21" customHeight="1">
      <c r="A64" s="103"/>
      <c r="B64" s="111"/>
      <c r="C64" s="118"/>
      <c r="D64" s="118"/>
      <c r="E64" s="107"/>
      <c r="F64" s="107"/>
      <c r="G64" s="118"/>
      <c r="H64" s="104"/>
      <c r="I64" s="122"/>
    </row>
    <row r="65" spans="1:9" s="90" customFormat="1" ht="21" customHeight="1">
      <c r="A65" s="106" t="s">
        <v>68</v>
      </c>
      <c r="B65" s="106" t="s">
        <v>69</v>
      </c>
      <c r="C65" s="108">
        <f>C7+C29+C43+C55</f>
        <v>40882.89</v>
      </c>
      <c r="D65" s="108">
        <f>D7+D29+D43+D55</f>
        <v>40882.89</v>
      </c>
      <c r="E65" s="108">
        <f>E7+E29+E43+E55</f>
        <v>8184.48</v>
      </c>
      <c r="F65" s="108">
        <f>F7+F29+F43+F55</f>
        <v>7872.48</v>
      </c>
      <c r="G65" s="109">
        <f>SUM(G55+G29+G7+G43)</f>
        <v>7872.48</v>
      </c>
      <c r="H65" s="127">
        <f>H7+H29+H55</f>
        <v>0</v>
      </c>
      <c r="I65" s="130"/>
    </row>
    <row r="66" spans="5:9" s="91" customFormat="1" ht="13.5" customHeight="1">
      <c r="E66" s="128"/>
      <c r="F66" s="128"/>
      <c r="H66" s="129"/>
      <c r="I66" s="131"/>
    </row>
    <row r="67" spans="5:9" s="91" customFormat="1" ht="13.5" customHeight="1">
      <c r="E67" s="128"/>
      <c r="F67" s="128"/>
      <c r="H67" s="129"/>
      <c r="I67" s="131"/>
    </row>
    <row r="68" spans="5:9" s="91" customFormat="1" ht="13.5" customHeight="1">
      <c r="E68" s="128"/>
      <c r="F68" s="128"/>
      <c r="H68" s="129"/>
      <c r="I68" s="131"/>
    </row>
    <row r="69" spans="5:9" s="91" customFormat="1" ht="13.5" customHeight="1">
      <c r="E69" s="128"/>
      <c r="F69" s="128"/>
      <c r="H69" s="129"/>
      <c r="I69" s="131"/>
    </row>
    <row r="70" spans="5:9" s="91" customFormat="1" ht="13.5" customHeight="1">
      <c r="E70" s="128"/>
      <c r="F70" s="128"/>
      <c r="H70" s="129"/>
      <c r="I70" s="131"/>
    </row>
    <row r="71" spans="5:9" s="91" customFormat="1" ht="13.5" customHeight="1">
      <c r="E71" s="128"/>
      <c r="F71" s="128"/>
      <c r="H71" s="129"/>
      <c r="I71" s="131"/>
    </row>
    <row r="72" spans="5:9" s="91" customFormat="1" ht="13.5" customHeight="1">
      <c r="E72" s="128"/>
      <c r="F72" s="128"/>
      <c r="H72" s="129"/>
      <c r="I72" s="131"/>
    </row>
    <row r="73" spans="5:9" s="91" customFormat="1" ht="13.5" customHeight="1">
      <c r="E73" s="128"/>
      <c r="F73" s="128"/>
      <c r="H73" s="129"/>
      <c r="I73" s="131"/>
    </row>
  </sheetData>
  <sheetProtection/>
  <autoFilter ref="A7:I53"/>
  <mergeCells count="10">
    <mergeCell ref="A1:B1"/>
    <mergeCell ref="A2:I2"/>
    <mergeCell ref="A3:D3"/>
    <mergeCell ref="G3:I3"/>
    <mergeCell ref="C4:D4"/>
    <mergeCell ref="E4:G4"/>
    <mergeCell ref="A4:A5"/>
    <mergeCell ref="B4:B5"/>
    <mergeCell ref="H4:H5"/>
    <mergeCell ref="I4:I5"/>
  </mergeCells>
  <printOptions horizontalCentered="1"/>
  <pageMargins left="0.4722222222222222" right="0.43680555555555556" top="0.7868055555555555" bottom="0.7868055555555555" header="0.5118055555555555" footer="0.5118055555555555"/>
  <pageSetup fitToHeight="0" fitToWidth="1" horizontalDpi="600" verticalDpi="600" orientation="portrait" paperSize="9" scale="66"/>
  <headerFooter scaleWithDoc="0" alignWithMargins="0">
    <oddFooter>&amp;C第 &amp;P 页，共 &amp;N 页</oddFooter>
  </headerFooter>
  <ignoredErrors>
    <ignoredError sqref="G55" formula="1"/>
    <ignoredError sqref="G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zoomScaleSheetLayoutView="100" workbookViewId="0" topLeftCell="A23">
      <selection activeCell="E38" sqref="E38"/>
    </sheetView>
  </sheetViews>
  <sheetFormatPr defaultColWidth="9.00390625" defaultRowHeight="13.5"/>
  <cols>
    <col min="1" max="1" width="3.875" style="34" customWidth="1"/>
    <col min="2" max="2" width="13.75390625" style="34" customWidth="1"/>
    <col min="3" max="3" width="17.375" style="34" customWidth="1"/>
    <col min="4" max="4" width="16.125" style="34" customWidth="1"/>
    <col min="5" max="5" width="25.00390625" style="34" customWidth="1"/>
    <col min="6" max="6" width="12.625" style="34" customWidth="1"/>
    <col min="7" max="7" width="13.25390625" style="34" customWidth="1"/>
    <col min="8" max="8" width="9.50390625" style="34" customWidth="1"/>
    <col min="9" max="9" width="9.75390625" style="34" customWidth="1"/>
    <col min="10" max="10" width="9.00390625" style="34" customWidth="1"/>
    <col min="11" max="11" width="12.625" style="34" customWidth="1"/>
    <col min="12" max="12" width="9.125" style="34" customWidth="1"/>
    <col min="13" max="13" width="12.25390625" style="34" customWidth="1"/>
    <col min="14" max="14" width="11.00390625" style="34" customWidth="1"/>
    <col min="15" max="15" width="9.25390625" style="34" bestFit="1" customWidth="1"/>
    <col min="16" max="16" width="12.50390625" style="34" customWidth="1"/>
    <col min="17" max="17" width="11.375" style="34" customWidth="1"/>
    <col min="18" max="18" width="10.00390625" style="34" customWidth="1"/>
    <col min="19" max="19" width="9.375" style="34" customWidth="1"/>
    <col min="20" max="21" width="10.75390625" style="34" customWidth="1"/>
    <col min="22" max="22" width="9.625" style="34" customWidth="1"/>
    <col min="23" max="23" width="8.375" style="34" customWidth="1"/>
    <col min="24" max="24" width="8.875" style="34" customWidth="1"/>
    <col min="25" max="26" width="12.25390625" style="34" customWidth="1"/>
    <col min="27" max="27" width="17.00390625" style="34" customWidth="1"/>
    <col min="28" max="28" width="32.625" style="34" customWidth="1"/>
    <col min="29" max="16384" width="9.00390625" style="34" customWidth="1"/>
  </cols>
  <sheetData>
    <row r="1" spans="1:28" s="31" customFormat="1" ht="46.5" customHeight="1">
      <c r="A1" s="35" t="s">
        <v>70</v>
      </c>
      <c r="B1" s="36"/>
      <c r="C1" s="36"/>
      <c r="D1" s="36"/>
      <c r="E1" s="37"/>
      <c r="F1" s="37"/>
      <c r="G1" s="38"/>
      <c r="H1" s="38"/>
      <c r="I1" s="63"/>
      <c r="J1" s="63"/>
      <c r="K1" s="64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76"/>
      <c r="AB1" s="77"/>
    </row>
    <row r="2" spans="1:28" s="32" customFormat="1" ht="36" customHeight="1">
      <c r="A2" s="39" t="s">
        <v>71</v>
      </c>
      <c r="B2" s="39"/>
      <c r="C2" s="39"/>
      <c r="D2" s="39"/>
      <c r="E2" s="40"/>
      <c r="F2" s="40"/>
      <c r="G2" s="41"/>
      <c r="H2" s="41"/>
      <c r="I2" s="65"/>
      <c r="J2" s="65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78" t="s">
        <v>72</v>
      </c>
      <c r="AA2" s="79"/>
      <c r="AB2" s="79"/>
    </row>
    <row r="3" spans="1:32" s="32" customFormat="1" ht="40.5" customHeight="1">
      <c r="A3" s="42" t="s">
        <v>4</v>
      </c>
      <c r="B3" s="42" t="s">
        <v>73</v>
      </c>
      <c r="C3" s="43" t="s">
        <v>74</v>
      </c>
      <c r="D3" s="42" t="s">
        <v>75</v>
      </c>
      <c r="E3" s="42" t="s">
        <v>76</v>
      </c>
      <c r="F3" s="44" t="s">
        <v>77</v>
      </c>
      <c r="G3" s="45" t="s">
        <v>78</v>
      </c>
      <c r="H3" s="45" t="s">
        <v>79</v>
      </c>
      <c r="I3" s="66" t="s">
        <v>80</v>
      </c>
      <c r="J3" s="67" t="s">
        <v>81</v>
      </c>
      <c r="K3" s="42" t="s">
        <v>82</v>
      </c>
      <c r="L3" s="42"/>
      <c r="M3" s="42" t="s">
        <v>83</v>
      </c>
      <c r="N3" s="42"/>
      <c r="O3" s="42"/>
      <c r="P3" s="42"/>
      <c r="Q3" s="42"/>
      <c r="R3" s="42"/>
      <c r="S3" s="42"/>
      <c r="T3" s="42"/>
      <c r="U3" s="42"/>
      <c r="V3" s="42" t="s">
        <v>84</v>
      </c>
      <c r="W3" s="42" t="s">
        <v>85</v>
      </c>
      <c r="X3" s="42" t="s">
        <v>86</v>
      </c>
      <c r="Y3" s="42" t="s">
        <v>87</v>
      </c>
      <c r="Z3" s="42"/>
      <c r="AA3" s="42" t="s">
        <v>9</v>
      </c>
      <c r="AB3" s="80" t="s">
        <v>88</v>
      </c>
      <c r="AC3" s="81" t="s">
        <v>89</v>
      </c>
      <c r="AD3" s="82" t="s">
        <v>90</v>
      </c>
      <c r="AE3" s="82" t="s">
        <v>91</v>
      </c>
      <c r="AF3" s="82" t="s">
        <v>92</v>
      </c>
    </row>
    <row r="4" spans="1:32" s="32" customFormat="1" ht="78" customHeight="1">
      <c r="A4" s="42"/>
      <c r="B4" s="42"/>
      <c r="C4" s="43"/>
      <c r="D4" s="42"/>
      <c r="E4" s="42"/>
      <c r="F4" s="46"/>
      <c r="G4" s="45"/>
      <c r="H4" s="45"/>
      <c r="I4" s="66"/>
      <c r="J4" s="68"/>
      <c r="K4" s="42" t="s">
        <v>93</v>
      </c>
      <c r="L4" s="42" t="s">
        <v>94</v>
      </c>
      <c r="M4" s="42" t="s">
        <v>95</v>
      </c>
      <c r="N4" s="42" t="s">
        <v>96</v>
      </c>
      <c r="O4" s="42" t="s">
        <v>97</v>
      </c>
      <c r="P4" s="42" t="s">
        <v>98</v>
      </c>
      <c r="Q4" s="42" t="s">
        <v>99</v>
      </c>
      <c r="R4" s="42" t="s">
        <v>100</v>
      </c>
      <c r="S4" s="42" t="s">
        <v>101</v>
      </c>
      <c r="T4" s="42" t="s">
        <v>102</v>
      </c>
      <c r="U4" s="42" t="s">
        <v>103</v>
      </c>
      <c r="V4" s="42"/>
      <c r="W4" s="42"/>
      <c r="X4" s="42"/>
      <c r="Y4" s="42" t="s">
        <v>104</v>
      </c>
      <c r="Z4" s="42" t="s">
        <v>105</v>
      </c>
      <c r="AA4" s="42"/>
      <c r="AB4" s="80"/>
      <c r="AC4" s="81"/>
      <c r="AD4" s="82"/>
      <c r="AE4" s="82"/>
      <c r="AF4" s="82"/>
    </row>
    <row r="5" spans="1:32" s="33" customFormat="1" ht="24" customHeight="1">
      <c r="A5" s="47" t="s">
        <v>106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8">
        <v>6</v>
      </c>
      <c r="H5" s="47">
        <v>7</v>
      </c>
      <c r="I5" s="48">
        <v>8</v>
      </c>
      <c r="J5" s="48"/>
      <c r="K5" s="47">
        <v>9</v>
      </c>
      <c r="L5" s="48">
        <v>10</v>
      </c>
      <c r="M5" s="47">
        <v>11</v>
      </c>
      <c r="N5" s="48">
        <v>12</v>
      </c>
      <c r="O5" s="47">
        <v>13</v>
      </c>
      <c r="P5" s="48">
        <v>14</v>
      </c>
      <c r="Q5" s="47">
        <v>15</v>
      </c>
      <c r="R5" s="48">
        <v>16</v>
      </c>
      <c r="S5" s="47">
        <v>17</v>
      </c>
      <c r="T5" s="48">
        <v>18</v>
      </c>
      <c r="U5" s="47">
        <v>19</v>
      </c>
      <c r="V5" s="48">
        <v>20</v>
      </c>
      <c r="W5" s="47">
        <v>21</v>
      </c>
      <c r="X5" s="48">
        <v>22</v>
      </c>
      <c r="Y5" s="47">
        <v>23</v>
      </c>
      <c r="Z5" s="48">
        <v>24</v>
      </c>
      <c r="AA5" s="47">
        <v>25</v>
      </c>
      <c r="AB5" s="83"/>
      <c r="AC5" s="84"/>
      <c r="AD5" s="84"/>
      <c r="AE5" s="84"/>
      <c r="AF5" s="84"/>
    </row>
    <row r="6" spans="1:32" s="34" customFormat="1" ht="39" customHeight="1">
      <c r="A6" s="49" t="s">
        <v>107</v>
      </c>
      <c r="B6" s="50"/>
      <c r="C6" s="50"/>
      <c r="D6" s="51"/>
      <c r="E6" s="52">
        <v>14</v>
      </c>
      <c r="F6" s="52"/>
      <c r="G6" s="52"/>
      <c r="H6" s="52"/>
      <c r="I6" s="52"/>
      <c r="J6" s="52"/>
      <c r="K6" s="52"/>
      <c r="L6" s="69">
        <f>L7+L18+L12+L23</f>
        <v>7872.48</v>
      </c>
      <c r="M6" s="69">
        <f aca="true" t="shared" si="0" ref="M6:W6">M7+M18+M12+M23</f>
        <v>8655.5</v>
      </c>
      <c r="N6" s="69">
        <f t="shared" si="0"/>
        <v>5444.51</v>
      </c>
      <c r="O6" s="69">
        <f t="shared" si="0"/>
        <v>2377.9700000000003</v>
      </c>
      <c r="P6" s="69">
        <f t="shared" si="0"/>
        <v>50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U6" s="69">
        <v>0</v>
      </c>
      <c r="V6" s="69">
        <f>V7+V18+V12+V23</f>
        <v>34.66</v>
      </c>
      <c r="W6" s="69">
        <f>W7+W18+W12+W23</f>
        <v>1714</v>
      </c>
      <c r="X6" s="69">
        <f>X7+X18+X12+X23</f>
        <v>6907</v>
      </c>
      <c r="Y6" s="69"/>
      <c r="Z6" s="69"/>
      <c r="AA6" s="69"/>
      <c r="AB6" s="85"/>
      <c r="AC6" s="85"/>
      <c r="AD6" s="85"/>
      <c r="AE6" s="85"/>
      <c r="AF6" s="85"/>
    </row>
    <row r="7" spans="1:32" s="34" customFormat="1" ht="30.75" customHeight="1">
      <c r="A7" s="53" t="s">
        <v>108</v>
      </c>
      <c r="B7" s="54"/>
      <c r="C7" s="54"/>
      <c r="D7" s="54"/>
      <c r="E7" s="52">
        <v>4</v>
      </c>
      <c r="F7" s="52"/>
      <c r="G7" s="52"/>
      <c r="H7" s="52"/>
      <c r="I7" s="52"/>
      <c r="J7" s="52"/>
      <c r="K7" s="52"/>
      <c r="L7" s="69">
        <f>L8+L9+L10+L11</f>
        <v>1362.19</v>
      </c>
      <c r="M7" s="69">
        <f aca="true" t="shared" si="1" ref="M7:W7">M8+M9+M10+M11</f>
        <v>1362.19</v>
      </c>
      <c r="N7" s="69">
        <f t="shared" si="1"/>
        <v>1236.19</v>
      </c>
      <c r="O7" s="69">
        <f t="shared" si="1"/>
        <v>126</v>
      </c>
      <c r="P7" s="69">
        <f t="shared" si="1"/>
        <v>0</v>
      </c>
      <c r="Q7" s="69">
        <f t="shared" si="1"/>
        <v>0</v>
      </c>
      <c r="R7" s="69">
        <f t="shared" si="1"/>
        <v>0</v>
      </c>
      <c r="S7" s="69">
        <f t="shared" si="1"/>
        <v>0</v>
      </c>
      <c r="T7" s="69">
        <f t="shared" si="1"/>
        <v>0</v>
      </c>
      <c r="U7" s="69">
        <v>0</v>
      </c>
      <c r="V7" s="69">
        <f>V8+V9+V10+V11</f>
        <v>34.66</v>
      </c>
      <c r="W7" s="69">
        <f>W8+W9+W10+W11</f>
        <v>165</v>
      </c>
      <c r="X7" s="69">
        <f>X8+X9+X10+X11</f>
        <v>581</v>
      </c>
      <c r="Y7" s="69"/>
      <c r="Z7" s="69"/>
      <c r="AA7" s="69"/>
      <c r="AB7" s="85"/>
      <c r="AC7" s="85"/>
      <c r="AD7" s="85"/>
      <c r="AE7" s="85"/>
      <c r="AF7" s="85"/>
    </row>
    <row r="8" spans="1:32" s="34" customFormat="1" ht="73.5" customHeight="1">
      <c r="A8" s="52">
        <v>1</v>
      </c>
      <c r="B8" s="55" t="s">
        <v>109</v>
      </c>
      <c r="C8" s="55" t="s">
        <v>110</v>
      </c>
      <c r="D8" s="55" t="s">
        <v>111</v>
      </c>
      <c r="E8" s="55" t="s">
        <v>112</v>
      </c>
      <c r="F8" s="55" t="s">
        <v>113</v>
      </c>
      <c r="G8" s="55" t="s">
        <v>114</v>
      </c>
      <c r="H8" s="55" t="s">
        <v>115</v>
      </c>
      <c r="I8" s="70">
        <v>45047</v>
      </c>
      <c r="J8" s="70">
        <v>45245</v>
      </c>
      <c r="K8" s="55" t="s">
        <v>116</v>
      </c>
      <c r="L8" s="71">
        <v>280</v>
      </c>
      <c r="M8" s="71">
        <v>280</v>
      </c>
      <c r="N8" s="71">
        <v>224</v>
      </c>
      <c r="O8" s="71">
        <v>56</v>
      </c>
      <c r="P8" s="62"/>
      <c r="Q8" s="55"/>
      <c r="R8" s="55"/>
      <c r="S8" s="62"/>
      <c r="T8" s="62"/>
      <c r="U8" s="62"/>
      <c r="V8" s="69">
        <v>6.3</v>
      </c>
      <c r="W8" s="55">
        <v>105</v>
      </c>
      <c r="X8" s="55">
        <v>422</v>
      </c>
      <c r="Y8" s="55">
        <v>26</v>
      </c>
      <c r="Z8" s="55">
        <v>109</v>
      </c>
      <c r="AA8" s="60"/>
      <c r="AB8" s="85" t="s">
        <v>117</v>
      </c>
      <c r="AC8" s="85">
        <v>1</v>
      </c>
      <c r="AD8" s="85">
        <v>3</v>
      </c>
      <c r="AE8" s="85"/>
      <c r="AF8" s="85"/>
    </row>
    <row r="9" spans="1:32" s="34" customFormat="1" ht="73.5" customHeight="1">
      <c r="A9" s="52">
        <v>2</v>
      </c>
      <c r="B9" s="55" t="s">
        <v>109</v>
      </c>
      <c r="C9" s="55" t="s">
        <v>118</v>
      </c>
      <c r="D9" s="55" t="s">
        <v>119</v>
      </c>
      <c r="E9" s="55" t="s">
        <v>120</v>
      </c>
      <c r="F9" s="55" t="s">
        <v>121</v>
      </c>
      <c r="G9" s="55" t="s">
        <v>114</v>
      </c>
      <c r="H9" s="55" t="s">
        <v>115</v>
      </c>
      <c r="I9" s="70">
        <v>45047</v>
      </c>
      <c r="J9" s="70">
        <v>45245</v>
      </c>
      <c r="K9" s="55" t="s">
        <v>122</v>
      </c>
      <c r="L9" s="71">
        <v>232.19</v>
      </c>
      <c r="M9" s="71">
        <v>232.19</v>
      </c>
      <c r="N9" s="71">
        <v>232.19</v>
      </c>
      <c r="O9" s="71">
        <v>0</v>
      </c>
      <c r="P9" s="62"/>
      <c r="Q9" s="71"/>
      <c r="R9" s="55"/>
      <c r="S9" s="71"/>
      <c r="T9" s="62"/>
      <c r="U9" s="62"/>
      <c r="V9" s="69">
        <v>10.15</v>
      </c>
      <c r="W9" s="74">
        <v>29</v>
      </c>
      <c r="X9" s="74">
        <v>29</v>
      </c>
      <c r="Y9" s="74">
        <v>29</v>
      </c>
      <c r="Z9" s="74">
        <v>29</v>
      </c>
      <c r="AA9" s="60"/>
      <c r="AB9" s="85" t="s">
        <v>123</v>
      </c>
      <c r="AC9" s="85">
        <v>1</v>
      </c>
      <c r="AD9" s="85">
        <v>5</v>
      </c>
      <c r="AE9" s="85"/>
      <c r="AF9" s="85"/>
    </row>
    <row r="10" spans="1:32" s="34" customFormat="1" ht="73.5" customHeight="1">
      <c r="A10" s="52">
        <v>3</v>
      </c>
      <c r="B10" s="55" t="s">
        <v>109</v>
      </c>
      <c r="C10" s="55" t="s">
        <v>124</v>
      </c>
      <c r="D10" s="55" t="s">
        <v>125</v>
      </c>
      <c r="E10" s="55" t="s">
        <v>126</v>
      </c>
      <c r="F10" s="55" t="s">
        <v>113</v>
      </c>
      <c r="G10" s="55" t="s">
        <v>127</v>
      </c>
      <c r="H10" s="55" t="s">
        <v>128</v>
      </c>
      <c r="I10" s="70">
        <v>45047</v>
      </c>
      <c r="J10" s="70">
        <v>45245</v>
      </c>
      <c r="K10" s="55" t="s">
        <v>116</v>
      </c>
      <c r="L10" s="71">
        <v>350</v>
      </c>
      <c r="M10" s="71">
        <v>350</v>
      </c>
      <c r="N10" s="71">
        <v>280</v>
      </c>
      <c r="O10" s="71">
        <v>70</v>
      </c>
      <c r="P10" s="62"/>
      <c r="Q10" s="55"/>
      <c r="R10" s="55"/>
      <c r="S10" s="62"/>
      <c r="T10" s="62"/>
      <c r="U10" s="62"/>
      <c r="V10" s="69">
        <v>6.6</v>
      </c>
      <c r="W10" s="55">
        <v>13</v>
      </c>
      <c r="X10" s="55">
        <v>44</v>
      </c>
      <c r="Y10" s="55">
        <v>13</v>
      </c>
      <c r="Z10" s="55">
        <v>44</v>
      </c>
      <c r="AA10" s="60"/>
      <c r="AB10" s="85" t="s">
        <v>117</v>
      </c>
      <c r="AC10" s="85">
        <v>1</v>
      </c>
      <c r="AD10" s="85">
        <v>2</v>
      </c>
      <c r="AE10" s="85"/>
      <c r="AF10" s="85"/>
    </row>
    <row r="11" spans="1:32" s="34" customFormat="1" ht="90" customHeight="1">
      <c r="A11" s="52">
        <v>4</v>
      </c>
      <c r="B11" s="56" t="s">
        <v>109</v>
      </c>
      <c r="C11" s="55" t="s">
        <v>129</v>
      </c>
      <c r="D11" s="55" t="s">
        <v>130</v>
      </c>
      <c r="E11" s="55" t="s">
        <v>131</v>
      </c>
      <c r="F11" s="55" t="s">
        <v>113</v>
      </c>
      <c r="G11" s="55" t="s">
        <v>132</v>
      </c>
      <c r="H11" s="57" t="s">
        <v>133</v>
      </c>
      <c r="I11" s="70">
        <v>45047</v>
      </c>
      <c r="J11" s="70">
        <v>45245</v>
      </c>
      <c r="K11" s="55" t="s">
        <v>134</v>
      </c>
      <c r="L11" s="55">
        <v>500</v>
      </c>
      <c r="M11" s="55">
        <v>500</v>
      </c>
      <c r="N11" s="55">
        <v>500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/>
      <c r="V11" s="55">
        <v>11.61</v>
      </c>
      <c r="W11" s="55">
        <v>18</v>
      </c>
      <c r="X11" s="75">
        <v>86</v>
      </c>
      <c r="Y11" s="55">
        <v>18</v>
      </c>
      <c r="Z11" s="75">
        <v>86</v>
      </c>
      <c r="AA11" s="60"/>
      <c r="AB11" s="85" t="s">
        <v>135</v>
      </c>
      <c r="AC11" s="85">
        <v>1</v>
      </c>
      <c r="AD11" s="85">
        <v>3</v>
      </c>
      <c r="AE11" s="85"/>
      <c r="AF11" s="85"/>
    </row>
    <row r="12" spans="1:32" s="34" customFormat="1" ht="30.75" customHeight="1">
      <c r="A12" s="53" t="s">
        <v>136</v>
      </c>
      <c r="B12" s="54"/>
      <c r="C12" s="54"/>
      <c r="D12" s="54"/>
      <c r="E12" s="52">
        <v>5</v>
      </c>
      <c r="F12" s="52"/>
      <c r="G12" s="52"/>
      <c r="H12" s="52"/>
      <c r="I12" s="52"/>
      <c r="J12" s="52"/>
      <c r="K12" s="52"/>
      <c r="L12" s="69">
        <f>L13+L14+L15+L16+L17</f>
        <v>1981.31</v>
      </c>
      <c r="M12" s="69">
        <f aca="true" t="shared" si="2" ref="M12:W12">M13+M14+M15+M16+M17</f>
        <v>1981.31</v>
      </c>
      <c r="N12" s="69">
        <f t="shared" si="2"/>
        <v>1509.34</v>
      </c>
      <c r="O12" s="69">
        <f t="shared" si="2"/>
        <v>471.97</v>
      </c>
      <c r="P12" s="69">
        <f t="shared" si="2"/>
        <v>0</v>
      </c>
      <c r="Q12" s="69">
        <f t="shared" si="2"/>
        <v>0</v>
      </c>
      <c r="R12" s="69">
        <f t="shared" si="2"/>
        <v>0</v>
      </c>
      <c r="S12" s="69">
        <f t="shared" si="2"/>
        <v>0</v>
      </c>
      <c r="T12" s="69">
        <f t="shared" si="2"/>
        <v>0</v>
      </c>
      <c r="U12" s="69">
        <v>0</v>
      </c>
      <c r="V12" s="69">
        <f>V13+V14+V15+V16+V17</f>
        <v>0</v>
      </c>
      <c r="W12" s="69">
        <f>W13+W14+W15+W16+W17</f>
        <v>722</v>
      </c>
      <c r="X12" s="69">
        <f>X13+X14+X15+X16+X17</f>
        <v>3083</v>
      </c>
      <c r="Y12" s="69"/>
      <c r="Z12" s="69"/>
      <c r="AA12" s="69"/>
      <c r="AB12" s="85"/>
      <c r="AC12" s="85"/>
      <c r="AD12" s="85"/>
      <c r="AE12" s="85"/>
      <c r="AF12" s="85"/>
    </row>
    <row r="13" spans="1:32" s="34" customFormat="1" ht="73.5" customHeight="1">
      <c r="A13" s="52">
        <v>5</v>
      </c>
      <c r="B13" s="55" t="s">
        <v>109</v>
      </c>
      <c r="C13" s="58" t="s">
        <v>137</v>
      </c>
      <c r="D13" s="55" t="s">
        <v>138</v>
      </c>
      <c r="E13" s="58" t="s">
        <v>139</v>
      </c>
      <c r="F13" s="55" t="s">
        <v>113</v>
      </c>
      <c r="G13" s="55" t="s">
        <v>140</v>
      </c>
      <c r="H13" s="55" t="s">
        <v>141</v>
      </c>
      <c r="I13" s="70">
        <v>45047</v>
      </c>
      <c r="J13" s="70">
        <v>45245</v>
      </c>
      <c r="K13" s="55" t="s">
        <v>142</v>
      </c>
      <c r="L13" s="71">
        <v>310</v>
      </c>
      <c r="M13" s="71">
        <v>310</v>
      </c>
      <c r="N13" s="71">
        <v>248</v>
      </c>
      <c r="O13" s="55">
        <v>62</v>
      </c>
      <c r="P13" s="62"/>
      <c r="Q13" s="55"/>
      <c r="R13" s="55"/>
      <c r="S13" s="55"/>
      <c r="T13" s="62"/>
      <c r="U13" s="62"/>
      <c r="V13" s="69"/>
      <c r="W13" s="55">
        <v>81</v>
      </c>
      <c r="X13" s="55">
        <v>330</v>
      </c>
      <c r="Y13" s="55">
        <v>30</v>
      </c>
      <c r="Z13" s="55">
        <v>126</v>
      </c>
      <c r="AA13" s="60"/>
      <c r="AB13" s="85" t="s">
        <v>117</v>
      </c>
      <c r="AC13" s="85">
        <v>1</v>
      </c>
      <c r="AD13" s="85"/>
      <c r="AE13" s="85">
        <v>3</v>
      </c>
      <c r="AF13" s="85"/>
    </row>
    <row r="14" spans="1:32" s="34" customFormat="1" ht="73.5" customHeight="1">
      <c r="A14" s="52">
        <v>6</v>
      </c>
      <c r="B14" s="55" t="s">
        <v>109</v>
      </c>
      <c r="C14" s="58" t="s">
        <v>143</v>
      </c>
      <c r="D14" s="55" t="s">
        <v>144</v>
      </c>
      <c r="E14" s="58" t="s">
        <v>145</v>
      </c>
      <c r="F14" s="55" t="s">
        <v>113</v>
      </c>
      <c r="G14" s="55" t="s">
        <v>140</v>
      </c>
      <c r="H14" s="55" t="s">
        <v>141</v>
      </c>
      <c r="I14" s="70">
        <v>45047</v>
      </c>
      <c r="J14" s="70">
        <v>45245</v>
      </c>
      <c r="K14" s="55" t="s">
        <v>116</v>
      </c>
      <c r="L14" s="71">
        <v>600</v>
      </c>
      <c r="M14" s="71">
        <v>600</v>
      </c>
      <c r="N14" s="71">
        <v>480</v>
      </c>
      <c r="O14" s="55">
        <v>120</v>
      </c>
      <c r="P14" s="62"/>
      <c r="Q14" s="55"/>
      <c r="R14" s="55"/>
      <c r="S14" s="55"/>
      <c r="T14" s="62"/>
      <c r="U14" s="62"/>
      <c r="V14" s="69"/>
      <c r="W14" s="55">
        <v>48</v>
      </c>
      <c r="X14" s="55">
        <v>251</v>
      </c>
      <c r="Y14" s="55">
        <v>13</v>
      </c>
      <c r="Z14" s="55">
        <v>75</v>
      </c>
      <c r="AA14" s="60"/>
      <c r="AB14" s="85" t="s">
        <v>117</v>
      </c>
      <c r="AC14" s="85">
        <v>1</v>
      </c>
      <c r="AD14" s="85"/>
      <c r="AE14" s="85">
        <v>3</v>
      </c>
      <c r="AF14" s="85"/>
    </row>
    <row r="15" spans="1:32" s="34" customFormat="1" ht="73.5" customHeight="1">
      <c r="A15" s="52">
        <v>7</v>
      </c>
      <c r="B15" s="55" t="s">
        <v>109</v>
      </c>
      <c r="C15" s="59" t="s">
        <v>146</v>
      </c>
      <c r="D15" s="55" t="s">
        <v>109</v>
      </c>
      <c r="E15" s="58" t="s">
        <v>147</v>
      </c>
      <c r="F15" s="55" t="s">
        <v>113</v>
      </c>
      <c r="G15" s="55" t="s">
        <v>148</v>
      </c>
      <c r="H15" s="55" t="s">
        <v>149</v>
      </c>
      <c r="I15" s="70">
        <v>45047</v>
      </c>
      <c r="J15" s="70">
        <v>45245</v>
      </c>
      <c r="K15" s="55" t="s">
        <v>150</v>
      </c>
      <c r="L15" s="71">
        <v>450</v>
      </c>
      <c r="M15" s="71">
        <v>450</v>
      </c>
      <c r="N15" s="71">
        <v>248.03</v>
      </c>
      <c r="O15" s="55">
        <v>201.97</v>
      </c>
      <c r="P15" s="62"/>
      <c r="Q15" s="71"/>
      <c r="R15" s="55"/>
      <c r="S15" s="55"/>
      <c r="T15" s="62"/>
      <c r="U15" s="62"/>
      <c r="V15" s="69"/>
      <c r="W15" s="55">
        <v>98</v>
      </c>
      <c r="X15" s="55">
        <v>330</v>
      </c>
      <c r="Y15" s="55">
        <v>16</v>
      </c>
      <c r="Z15" s="55">
        <v>56</v>
      </c>
      <c r="AA15" s="86" t="s">
        <v>151</v>
      </c>
      <c r="AB15" s="85" t="s">
        <v>117</v>
      </c>
      <c r="AC15" s="85">
        <v>1</v>
      </c>
      <c r="AD15" s="85"/>
      <c r="AE15" s="85">
        <v>1</v>
      </c>
      <c r="AF15" s="85"/>
    </row>
    <row r="16" spans="1:32" s="34" customFormat="1" ht="85.5" customHeight="1">
      <c r="A16" s="52">
        <v>8</v>
      </c>
      <c r="B16" s="56" t="s">
        <v>109</v>
      </c>
      <c r="C16" s="58" t="s">
        <v>152</v>
      </c>
      <c r="D16" s="58" t="s">
        <v>109</v>
      </c>
      <c r="E16" s="58" t="s">
        <v>153</v>
      </c>
      <c r="F16" s="55" t="s">
        <v>113</v>
      </c>
      <c r="G16" s="55" t="s">
        <v>154</v>
      </c>
      <c r="H16" s="55" t="s">
        <v>155</v>
      </c>
      <c r="I16" s="70">
        <v>45047</v>
      </c>
      <c r="J16" s="70">
        <v>45245</v>
      </c>
      <c r="K16" s="55" t="s">
        <v>156</v>
      </c>
      <c r="L16" s="55">
        <v>400</v>
      </c>
      <c r="M16" s="55">
        <v>400</v>
      </c>
      <c r="N16" s="55">
        <v>400</v>
      </c>
      <c r="O16" s="55">
        <v>0</v>
      </c>
      <c r="P16" s="62"/>
      <c r="Q16" s="55"/>
      <c r="R16" s="55"/>
      <c r="S16" s="62"/>
      <c r="T16" s="62"/>
      <c r="U16" s="62"/>
      <c r="V16" s="62"/>
      <c r="W16" s="55">
        <v>398</v>
      </c>
      <c r="X16" s="55">
        <v>1834</v>
      </c>
      <c r="Y16" s="55">
        <v>398</v>
      </c>
      <c r="Z16" s="55">
        <v>1834</v>
      </c>
      <c r="AA16" s="60" t="s">
        <v>157</v>
      </c>
      <c r="AB16" s="85"/>
      <c r="AC16" s="85">
        <v>1</v>
      </c>
      <c r="AD16" s="85"/>
      <c r="AE16" s="85">
        <v>6</v>
      </c>
      <c r="AF16" s="85"/>
    </row>
    <row r="17" spans="1:32" s="34" customFormat="1" ht="75.75" customHeight="1">
      <c r="A17" s="52">
        <v>9</v>
      </c>
      <c r="B17" s="56" t="s">
        <v>109</v>
      </c>
      <c r="C17" s="55" t="s">
        <v>158</v>
      </c>
      <c r="D17" s="55" t="s">
        <v>159</v>
      </c>
      <c r="E17" s="55" t="s">
        <v>160</v>
      </c>
      <c r="F17" s="55" t="s">
        <v>113</v>
      </c>
      <c r="G17" s="55" t="s">
        <v>132</v>
      </c>
      <c r="H17" s="57" t="s">
        <v>133</v>
      </c>
      <c r="I17" s="70">
        <v>45047</v>
      </c>
      <c r="J17" s="70">
        <v>45245</v>
      </c>
      <c r="K17" s="55" t="s">
        <v>161</v>
      </c>
      <c r="L17" s="55">
        <v>221.31</v>
      </c>
      <c r="M17" s="55">
        <v>221.31</v>
      </c>
      <c r="N17" s="55">
        <v>133.31</v>
      </c>
      <c r="O17" s="55">
        <v>88</v>
      </c>
      <c r="P17" s="55"/>
      <c r="Q17" s="55"/>
      <c r="R17" s="55"/>
      <c r="S17" s="55"/>
      <c r="T17" s="55"/>
      <c r="U17" s="55"/>
      <c r="V17" s="55"/>
      <c r="W17" s="55">
        <v>97</v>
      </c>
      <c r="X17" s="75">
        <v>338</v>
      </c>
      <c r="Y17" s="55">
        <v>28</v>
      </c>
      <c r="Z17" s="55">
        <v>126</v>
      </c>
      <c r="AA17" s="60"/>
      <c r="AB17" s="85" t="s">
        <v>117</v>
      </c>
      <c r="AC17" s="85">
        <v>1</v>
      </c>
      <c r="AD17" s="85"/>
      <c r="AE17" s="85">
        <v>3</v>
      </c>
      <c r="AF17" s="85"/>
    </row>
    <row r="18" spans="1:32" s="34" customFormat="1" ht="30.75" customHeight="1">
      <c r="A18" s="53" t="s">
        <v>162</v>
      </c>
      <c r="B18" s="54"/>
      <c r="C18" s="54"/>
      <c r="D18" s="54"/>
      <c r="E18" s="52">
        <v>4</v>
      </c>
      <c r="F18" s="52"/>
      <c r="G18" s="52"/>
      <c r="H18" s="52"/>
      <c r="I18" s="52"/>
      <c r="J18" s="52"/>
      <c r="K18" s="52"/>
      <c r="L18" s="69">
        <f>L19+L20+L21+L22</f>
        <v>4516.98</v>
      </c>
      <c r="M18" s="69">
        <f aca="true" t="shared" si="3" ref="M18:W18">M19+M20+M21+M22</f>
        <v>5300</v>
      </c>
      <c r="N18" s="69">
        <f t="shared" si="3"/>
        <v>2686.98</v>
      </c>
      <c r="O18" s="69">
        <f t="shared" si="3"/>
        <v>1780</v>
      </c>
      <c r="P18" s="69">
        <f t="shared" si="3"/>
        <v>50</v>
      </c>
      <c r="Q18" s="69">
        <f t="shared" si="3"/>
        <v>0</v>
      </c>
      <c r="R18" s="69">
        <f t="shared" si="3"/>
        <v>0</v>
      </c>
      <c r="S18" s="69">
        <f t="shared" si="3"/>
        <v>0</v>
      </c>
      <c r="T18" s="69">
        <f t="shared" si="3"/>
        <v>0</v>
      </c>
      <c r="U18" s="69">
        <v>0</v>
      </c>
      <c r="V18" s="69">
        <f>V19+V20+V21+V22</f>
        <v>0</v>
      </c>
      <c r="W18" s="69">
        <f>W19+W20+W21+W22</f>
        <v>513</v>
      </c>
      <c r="X18" s="69">
        <f>X19+X20+X21+X22</f>
        <v>2134</v>
      </c>
      <c r="Y18" s="69"/>
      <c r="Z18" s="69"/>
      <c r="AA18" s="87"/>
      <c r="AB18" s="85"/>
      <c r="AC18" s="85"/>
      <c r="AD18" s="85"/>
      <c r="AE18" s="85"/>
      <c r="AF18" s="85"/>
    </row>
    <row r="19" spans="1:32" s="34" customFormat="1" ht="135" customHeight="1">
      <c r="A19" s="52">
        <v>10</v>
      </c>
      <c r="B19" s="55" t="s">
        <v>109</v>
      </c>
      <c r="C19" s="55" t="s">
        <v>163</v>
      </c>
      <c r="D19" s="55" t="s">
        <v>164</v>
      </c>
      <c r="E19" s="55" t="s">
        <v>165</v>
      </c>
      <c r="F19" s="55" t="s">
        <v>113</v>
      </c>
      <c r="G19" s="55" t="s">
        <v>166</v>
      </c>
      <c r="H19" s="55" t="s">
        <v>115</v>
      </c>
      <c r="I19" s="70">
        <v>45047</v>
      </c>
      <c r="J19" s="70">
        <v>45245</v>
      </c>
      <c r="K19" s="55" t="s">
        <v>116</v>
      </c>
      <c r="L19" s="71">
        <v>2700</v>
      </c>
      <c r="M19" s="71">
        <v>2700</v>
      </c>
      <c r="N19" s="71">
        <v>2160</v>
      </c>
      <c r="O19" s="71">
        <v>540</v>
      </c>
      <c r="P19" s="62"/>
      <c r="Q19" s="55"/>
      <c r="R19" s="55"/>
      <c r="S19" s="62"/>
      <c r="T19" s="62"/>
      <c r="U19" s="62"/>
      <c r="V19" s="69"/>
      <c r="W19" s="55">
        <v>97</v>
      </c>
      <c r="X19" s="55">
        <v>338</v>
      </c>
      <c r="Y19" s="55">
        <v>28</v>
      </c>
      <c r="Z19" s="55">
        <v>126</v>
      </c>
      <c r="AA19" s="60"/>
      <c r="AB19" s="85" t="s">
        <v>117</v>
      </c>
      <c r="AC19" s="85">
        <v>1</v>
      </c>
      <c r="AD19" s="85"/>
      <c r="AE19" s="85"/>
      <c r="AF19" s="85">
        <v>2</v>
      </c>
    </row>
    <row r="20" spans="1:32" s="34" customFormat="1" ht="135" customHeight="1">
      <c r="A20" s="52">
        <v>11</v>
      </c>
      <c r="B20" s="55" t="s">
        <v>109</v>
      </c>
      <c r="C20" s="55" t="s">
        <v>167</v>
      </c>
      <c r="D20" s="55" t="s">
        <v>168</v>
      </c>
      <c r="E20" s="55" t="s">
        <v>169</v>
      </c>
      <c r="F20" s="55" t="s">
        <v>113</v>
      </c>
      <c r="G20" s="55" t="s">
        <v>166</v>
      </c>
      <c r="H20" s="55" t="s">
        <v>115</v>
      </c>
      <c r="I20" s="70">
        <v>45047</v>
      </c>
      <c r="J20" s="70">
        <v>45245</v>
      </c>
      <c r="K20" s="55" t="s">
        <v>116</v>
      </c>
      <c r="L20" s="71">
        <v>650</v>
      </c>
      <c r="M20" s="71">
        <v>650</v>
      </c>
      <c r="N20" s="71">
        <v>226.98</v>
      </c>
      <c r="O20" s="71">
        <v>423.02</v>
      </c>
      <c r="P20" s="62"/>
      <c r="Q20" s="55"/>
      <c r="R20" s="55"/>
      <c r="S20" s="62"/>
      <c r="T20" s="62"/>
      <c r="U20" s="62"/>
      <c r="V20" s="69"/>
      <c r="W20" s="55">
        <v>119</v>
      </c>
      <c r="X20" s="55">
        <v>441</v>
      </c>
      <c r="Y20" s="55">
        <v>32</v>
      </c>
      <c r="Z20" s="55">
        <v>119</v>
      </c>
      <c r="AA20" s="60"/>
      <c r="AB20" s="85" t="s">
        <v>170</v>
      </c>
      <c r="AC20" s="85">
        <v>1</v>
      </c>
      <c r="AD20" s="85"/>
      <c r="AE20" s="85"/>
      <c r="AF20" s="85">
        <v>2</v>
      </c>
    </row>
    <row r="21" spans="1:32" s="34" customFormat="1" ht="135" customHeight="1">
      <c r="A21" s="52">
        <v>12</v>
      </c>
      <c r="B21" s="55" t="s">
        <v>109</v>
      </c>
      <c r="C21" s="55" t="s">
        <v>171</v>
      </c>
      <c r="D21" s="55" t="s">
        <v>172</v>
      </c>
      <c r="E21" s="55" t="s">
        <v>173</v>
      </c>
      <c r="F21" s="55" t="s">
        <v>113</v>
      </c>
      <c r="G21" s="55" t="s">
        <v>166</v>
      </c>
      <c r="H21" s="55" t="s">
        <v>115</v>
      </c>
      <c r="I21" s="70">
        <v>45047</v>
      </c>
      <c r="J21" s="70">
        <v>45245</v>
      </c>
      <c r="K21" s="55" t="s">
        <v>116</v>
      </c>
      <c r="L21" s="71">
        <v>800</v>
      </c>
      <c r="M21" s="71">
        <v>800</v>
      </c>
      <c r="N21" s="71">
        <v>100</v>
      </c>
      <c r="O21" s="71">
        <v>700</v>
      </c>
      <c r="P21" s="62"/>
      <c r="Q21" s="55"/>
      <c r="R21" s="55"/>
      <c r="S21" s="62"/>
      <c r="T21" s="62"/>
      <c r="U21" s="62"/>
      <c r="V21" s="69"/>
      <c r="W21" s="55">
        <v>97</v>
      </c>
      <c r="X21" s="55">
        <v>500</v>
      </c>
      <c r="Y21" s="55">
        <v>35</v>
      </c>
      <c r="Z21" s="55">
        <v>182</v>
      </c>
      <c r="AA21" s="60"/>
      <c r="AB21" s="85" t="s">
        <v>170</v>
      </c>
      <c r="AC21" s="85">
        <v>1</v>
      </c>
      <c r="AD21" s="85"/>
      <c r="AE21" s="85"/>
      <c r="AF21" s="85">
        <v>2</v>
      </c>
    </row>
    <row r="22" spans="1:32" s="34" customFormat="1" ht="135" customHeight="1">
      <c r="A22" s="52">
        <v>13</v>
      </c>
      <c r="B22" s="55" t="s">
        <v>109</v>
      </c>
      <c r="C22" s="55" t="s">
        <v>174</v>
      </c>
      <c r="D22" s="55" t="s">
        <v>175</v>
      </c>
      <c r="E22" s="55" t="s">
        <v>176</v>
      </c>
      <c r="F22" s="55" t="s">
        <v>113</v>
      </c>
      <c r="G22" s="55" t="s">
        <v>166</v>
      </c>
      <c r="H22" s="55" t="s">
        <v>115</v>
      </c>
      <c r="I22" s="70">
        <v>45047</v>
      </c>
      <c r="J22" s="70">
        <v>45245</v>
      </c>
      <c r="K22" s="55" t="s">
        <v>177</v>
      </c>
      <c r="L22" s="71">
        <v>366.98</v>
      </c>
      <c r="M22" s="71">
        <v>1150</v>
      </c>
      <c r="N22" s="71">
        <v>200</v>
      </c>
      <c r="O22" s="71">
        <v>116.98</v>
      </c>
      <c r="P22" s="71">
        <v>50</v>
      </c>
      <c r="Q22" s="55"/>
      <c r="R22" s="55"/>
      <c r="S22" s="62"/>
      <c r="T22" s="62"/>
      <c r="U22" s="62"/>
      <c r="V22" s="69"/>
      <c r="W22" s="55">
        <v>200</v>
      </c>
      <c r="X22" s="55">
        <v>855</v>
      </c>
      <c r="Y22" s="55">
        <v>74</v>
      </c>
      <c r="Z22" s="55">
        <v>282</v>
      </c>
      <c r="AA22" s="60" t="s">
        <v>178</v>
      </c>
      <c r="AB22" s="85" t="s">
        <v>170</v>
      </c>
      <c r="AC22" s="85">
        <v>1</v>
      </c>
      <c r="AD22" s="85"/>
      <c r="AE22" s="85"/>
      <c r="AF22" s="85">
        <v>1</v>
      </c>
    </row>
    <row r="23" spans="1:32" s="34" customFormat="1" ht="25.5" customHeight="1">
      <c r="A23" s="53" t="s">
        <v>179</v>
      </c>
      <c r="B23" s="54"/>
      <c r="C23" s="54"/>
      <c r="D23" s="54"/>
      <c r="E23" s="60">
        <v>1</v>
      </c>
      <c r="F23" s="60"/>
      <c r="G23" s="60"/>
      <c r="H23" s="61"/>
      <c r="I23" s="61"/>
      <c r="J23" s="61"/>
      <c r="K23" s="55"/>
      <c r="L23" s="72">
        <f>L24</f>
        <v>12</v>
      </c>
      <c r="M23" s="72">
        <f aca="true" t="shared" si="4" ref="M23:W23">M24</f>
        <v>12</v>
      </c>
      <c r="N23" s="72">
        <f t="shared" si="4"/>
        <v>12</v>
      </c>
      <c r="O23" s="72">
        <f t="shared" si="4"/>
        <v>0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v>0</v>
      </c>
      <c r="V23" s="72">
        <f>V24</f>
        <v>0</v>
      </c>
      <c r="W23" s="72">
        <f>W24</f>
        <v>314</v>
      </c>
      <c r="X23" s="72">
        <f>X24</f>
        <v>1109</v>
      </c>
      <c r="Y23" s="88"/>
      <c r="Z23" s="88"/>
      <c r="AA23" s="88"/>
      <c r="AB23" s="85"/>
      <c r="AC23" s="85"/>
      <c r="AD23" s="85"/>
      <c r="AE23" s="85"/>
      <c r="AF23" s="85"/>
    </row>
    <row r="24" spans="1:32" s="34" customFormat="1" ht="51" customHeight="1">
      <c r="A24" s="62">
        <v>14</v>
      </c>
      <c r="B24" s="56" t="s">
        <v>109</v>
      </c>
      <c r="C24" s="55" t="s">
        <v>180</v>
      </c>
      <c r="D24" s="55" t="s">
        <v>109</v>
      </c>
      <c r="E24" s="55" t="s">
        <v>181</v>
      </c>
      <c r="F24" s="55" t="s">
        <v>121</v>
      </c>
      <c r="G24" s="55" t="s">
        <v>166</v>
      </c>
      <c r="H24" s="55" t="s">
        <v>115</v>
      </c>
      <c r="I24" s="70">
        <v>44682</v>
      </c>
      <c r="J24" s="70">
        <v>45245</v>
      </c>
      <c r="K24" s="55" t="s">
        <v>20</v>
      </c>
      <c r="L24" s="55">
        <v>12</v>
      </c>
      <c r="M24" s="55">
        <v>12</v>
      </c>
      <c r="N24" s="55">
        <v>12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/>
      <c r="V24" s="55">
        <v>0</v>
      </c>
      <c r="W24" s="55">
        <v>314</v>
      </c>
      <c r="X24" s="75">
        <v>1109</v>
      </c>
      <c r="Y24" s="75"/>
      <c r="Z24" s="75"/>
      <c r="AA24" s="55" t="s">
        <v>182</v>
      </c>
      <c r="AB24" s="85"/>
      <c r="AC24" s="85">
        <v>1</v>
      </c>
      <c r="AD24" s="85"/>
      <c r="AE24" s="85"/>
      <c r="AF24" s="85"/>
    </row>
    <row r="25" spans="12:26" s="34" customFormat="1" ht="13.5" customHeight="1"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2:26" s="34" customFormat="1" ht="13.5" customHeight="1"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2:26" s="34" customFormat="1" ht="13.5" customHeight="1"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2:26" s="34" customFormat="1" ht="13.5" customHeight="1"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2:26" s="34" customFormat="1" ht="13.5" customHeight="1"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2:26" s="34" customFormat="1" ht="13.5" customHeight="1"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2:26" s="34" customFormat="1" ht="13.5" customHeight="1"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2:26" s="34" customFormat="1" ht="13.5" customHeight="1"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2:26" s="34" customFormat="1" ht="13.5" customHeight="1"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2:26" s="34" customFormat="1" ht="13.5" customHeight="1"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2:26" s="34" customFormat="1" ht="13.5" customHeight="1"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2:26" s="34" customFormat="1" ht="13.5" customHeight="1"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2:26" s="34" customFormat="1" ht="13.5" customHeight="1"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2:26" s="34" customFormat="1" ht="13.5" customHeight="1"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2:26" s="34" customFormat="1" ht="13.5" customHeight="1"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2:26" s="34" customFormat="1" ht="13.5" customHeight="1"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2:26" s="34" customFormat="1" ht="13.5" customHeight="1"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</sheetData>
  <sheetProtection/>
  <protectedRanges>
    <protectedRange sqref="S15:S16 S11" name="区域1_1_2"/>
    <protectedRange sqref="S15:S16 S11" name="区域1_1_1"/>
    <protectedRange sqref="S15:S16 S11" name="区域1_1"/>
    <protectedRange sqref="S15:S16 S11" name="区域1_1_2_1"/>
    <protectedRange sqref="S8:S10 S18:S19" name="区域1"/>
    <protectedRange sqref="S15:S16 S11" name="区域1_1_1_1"/>
    <protectedRange sqref="S23" name="区域1_2"/>
  </protectedRanges>
  <mergeCells count="31">
    <mergeCell ref="A1:Z1"/>
    <mergeCell ref="A2:D2"/>
    <mergeCell ref="M2:N2"/>
    <mergeCell ref="Z2:AA2"/>
    <mergeCell ref="K3:L3"/>
    <mergeCell ref="M3:U3"/>
    <mergeCell ref="Y3:Z3"/>
    <mergeCell ref="A6:D6"/>
    <mergeCell ref="A7:D7"/>
    <mergeCell ref="A12:D12"/>
    <mergeCell ref="A18:D18"/>
    <mergeCell ref="A23:D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AA3:AA4"/>
    <mergeCell ref="AB3:AB4"/>
    <mergeCell ref="AC3:AC4"/>
    <mergeCell ref="AD3:AD4"/>
    <mergeCell ref="AE3:AE4"/>
    <mergeCell ref="AF3:AF4"/>
  </mergeCells>
  <printOptions horizontalCentered="1"/>
  <pageMargins left="0.5506944444444445" right="0.5506944444444445" top="0.8069444444444445" bottom="0.6097222222222223" header="0.5" footer="0.5"/>
  <pageSetup fitToHeight="0" fitToWidth="1" horizontalDpi="600" verticalDpi="600" orientation="landscape" paperSize="8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zoomScaleSheetLayoutView="100" workbookViewId="0" topLeftCell="A1">
      <pane ySplit="1" topLeftCell="A2" activePane="bottomLeft" state="frozen"/>
      <selection pane="bottomLeft" activeCell="J8" sqref="J8"/>
    </sheetView>
  </sheetViews>
  <sheetFormatPr defaultColWidth="9.00390625" defaultRowHeight="13.5" customHeight="1"/>
  <cols>
    <col min="1" max="1" width="5.25390625" style="2" customWidth="1"/>
    <col min="2" max="2" width="7.75390625" style="2" customWidth="1"/>
    <col min="3" max="3" width="8.125" style="2" customWidth="1"/>
    <col min="4" max="4" width="6.875" style="2" customWidth="1"/>
    <col min="5" max="5" width="6.375" style="2" customWidth="1"/>
    <col min="6" max="6" width="14.75390625" style="2" customWidth="1"/>
    <col min="7" max="7" width="5.125" style="2" customWidth="1"/>
    <col min="8" max="8" width="7.00390625" style="2" customWidth="1"/>
    <col min="9" max="9" width="7.375" style="2" customWidth="1"/>
    <col min="10" max="10" width="10.25390625" style="2" customWidth="1"/>
    <col min="11" max="11" width="8.125" style="2" customWidth="1"/>
    <col min="12" max="12" width="10.50390625" style="2" bestFit="1" customWidth="1"/>
    <col min="13" max="13" width="12.50390625" style="2" customWidth="1"/>
    <col min="14" max="14" width="9.625" style="2" bestFit="1" customWidth="1"/>
    <col min="15" max="15" width="8.50390625" style="2" bestFit="1" customWidth="1"/>
    <col min="16" max="16" width="8.625" style="2" bestFit="1" customWidth="1"/>
    <col min="17" max="17" width="8.75390625" style="2" customWidth="1"/>
    <col min="18" max="18" width="8.25390625" style="2" customWidth="1"/>
    <col min="19" max="19" width="8.125" style="2" customWidth="1"/>
    <col min="20" max="21" width="6.625" style="2" customWidth="1"/>
    <col min="22" max="22" width="9.875" style="2" customWidth="1"/>
    <col min="23" max="23" width="8.50390625" style="2" customWidth="1"/>
    <col min="24" max="24" width="7.875" style="2" customWidth="1"/>
    <col min="25" max="26" width="6.625" style="2" customWidth="1"/>
    <col min="27" max="253" width="9.00390625" style="2" customWidth="1"/>
  </cols>
  <sheetData>
    <row r="1" spans="1:26" ht="23.25" customHeight="1">
      <c r="A1" s="3" t="s">
        <v>183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3"/>
      <c r="B2" s="5" t="s">
        <v>184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customHeight="1">
      <c r="A3" s="6" t="s">
        <v>185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26"/>
      <c r="O3" s="26"/>
      <c r="P3" s="26"/>
      <c r="Q3" s="26"/>
      <c r="R3" s="26"/>
      <c r="S3" s="26"/>
      <c r="T3" s="26"/>
      <c r="U3" s="26"/>
      <c r="V3" s="7" t="s">
        <v>186</v>
      </c>
      <c r="W3" s="7"/>
      <c r="X3" s="7"/>
      <c r="Y3" s="7"/>
      <c r="Z3" s="30"/>
    </row>
    <row r="4" spans="1:253" s="1" customFormat="1" ht="16.5" customHeight="1">
      <c r="A4" s="9" t="s">
        <v>4</v>
      </c>
      <c r="B4" s="9" t="s">
        <v>187</v>
      </c>
      <c r="C4" s="10" t="s">
        <v>188</v>
      </c>
      <c r="D4" s="11"/>
      <c r="E4" s="11"/>
      <c r="F4" s="11"/>
      <c r="G4" s="11"/>
      <c r="H4" s="11"/>
      <c r="I4" s="11"/>
      <c r="J4" s="27"/>
      <c r="K4" s="10" t="s">
        <v>189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21" customHeight="1">
      <c r="A5" s="12"/>
      <c r="B5" s="12"/>
      <c r="C5" s="9" t="s">
        <v>190</v>
      </c>
      <c r="D5" s="9" t="s">
        <v>191</v>
      </c>
      <c r="E5" s="9" t="s">
        <v>192</v>
      </c>
      <c r="F5" s="13" t="s">
        <v>193</v>
      </c>
      <c r="G5" s="9" t="s">
        <v>194</v>
      </c>
      <c r="H5" s="9" t="s">
        <v>195</v>
      </c>
      <c r="I5" s="9" t="s">
        <v>196</v>
      </c>
      <c r="J5" s="9" t="s">
        <v>197</v>
      </c>
      <c r="K5" s="9" t="s">
        <v>198</v>
      </c>
      <c r="L5" s="10" t="s">
        <v>199</v>
      </c>
      <c r="M5" s="11"/>
      <c r="N5" s="11"/>
      <c r="O5" s="11"/>
      <c r="P5" s="27"/>
      <c r="Q5" s="10" t="s">
        <v>200</v>
      </c>
      <c r="R5" s="11"/>
      <c r="S5" s="11"/>
      <c r="T5" s="11"/>
      <c r="U5" s="27"/>
      <c r="V5" s="10" t="s">
        <v>201</v>
      </c>
      <c r="W5" s="11"/>
      <c r="X5" s="11"/>
      <c r="Y5" s="11"/>
      <c r="Z5" s="2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23.25" customHeight="1">
      <c r="A6" s="12"/>
      <c r="B6" s="12"/>
      <c r="C6" s="12"/>
      <c r="D6" s="12"/>
      <c r="E6" s="12"/>
      <c r="F6" s="14"/>
      <c r="G6" s="12"/>
      <c r="H6" s="12"/>
      <c r="I6" s="12"/>
      <c r="J6" s="12"/>
      <c r="K6" s="12"/>
      <c r="L6" s="9" t="s">
        <v>202</v>
      </c>
      <c r="M6" s="9" t="s">
        <v>203</v>
      </c>
      <c r="N6" s="9" t="s">
        <v>204</v>
      </c>
      <c r="O6" s="9" t="s">
        <v>205</v>
      </c>
      <c r="P6" s="9" t="s">
        <v>206</v>
      </c>
      <c r="Q6" s="9" t="s">
        <v>202</v>
      </c>
      <c r="R6" s="9" t="s">
        <v>203</v>
      </c>
      <c r="S6" s="9" t="s">
        <v>204</v>
      </c>
      <c r="T6" s="9" t="s">
        <v>205</v>
      </c>
      <c r="U6" s="9" t="s">
        <v>206</v>
      </c>
      <c r="V6" s="9" t="s">
        <v>202</v>
      </c>
      <c r="W6" s="9" t="s">
        <v>203</v>
      </c>
      <c r="X6" s="9" t="s">
        <v>204</v>
      </c>
      <c r="Y6" s="9" t="s">
        <v>205</v>
      </c>
      <c r="Z6" s="9" t="s">
        <v>206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28.5" customHeight="1">
      <c r="A7" s="15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27.75" customHeight="1">
      <c r="A8" s="17">
        <v>1</v>
      </c>
      <c r="B8" s="17" t="s">
        <v>109</v>
      </c>
      <c r="C8" s="17">
        <v>33890</v>
      </c>
      <c r="D8" s="17">
        <v>9763</v>
      </c>
      <c r="E8" s="17">
        <v>77</v>
      </c>
      <c r="F8" s="18" t="s">
        <v>207</v>
      </c>
      <c r="G8" s="17" t="s">
        <v>208</v>
      </c>
      <c r="H8" s="17" t="s">
        <v>209</v>
      </c>
      <c r="I8" s="17">
        <v>2018.9</v>
      </c>
      <c r="J8" s="17">
        <v>2018.3</v>
      </c>
      <c r="K8" s="17">
        <v>8138.13</v>
      </c>
      <c r="L8" s="28">
        <f>M8+N8+O8+P8</f>
        <v>8134.48</v>
      </c>
      <c r="M8" s="28">
        <v>5444.51</v>
      </c>
      <c r="N8" s="28">
        <v>2377.97</v>
      </c>
      <c r="O8" s="28">
        <v>0</v>
      </c>
      <c r="P8" s="28">
        <v>312</v>
      </c>
      <c r="Q8" s="17">
        <f>SUM(R8:U8)</f>
        <v>7872.48</v>
      </c>
      <c r="R8" s="29">
        <v>5444.51</v>
      </c>
      <c r="S8" s="17">
        <v>2377.97</v>
      </c>
      <c r="T8" s="17">
        <v>50</v>
      </c>
      <c r="U8" s="17">
        <v>0</v>
      </c>
      <c r="V8" s="17">
        <f>SUM(W8:Z8)</f>
        <v>7872.48</v>
      </c>
      <c r="W8" s="29">
        <v>5444.51</v>
      </c>
      <c r="X8" s="17">
        <v>2377.97</v>
      </c>
      <c r="Y8" s="17">
        <v>50</v>
      </c>
      <c r="Z8" s="17"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6" ht="27.75" customHeight="1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7.75" customHeight="1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7.75" customHeight="1">
      <c r="A11" s="19"/>
      <c r="B11" s="19"/>
      <c r="C11" s="19"/>
      <c r="D11" s="19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7.75" customHeight="1">
      <c r="A12" s="21"/>
      <c r="B12" s="21"/>
      <c r="C12" s="21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7.75" customHeight="1">
      <c r="A13" s="23"/>
      <c r="B13" s="23"/>
      <c r="C13" s="23"/>
      <c r="D13" s="23"/>
      <c r="E13" s="23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7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7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7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27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</sheetData>
  <sheetProtection/>
  <mergeCells count="35">
    <mergeCell ref="A1:B1"/>
    <mergeCell ref="B2:Z2"/>
    <mergeCell ref="A3:G3"/>
    <mergeCell ref="V3:Z3"/>
    <mergeCell ref="C4:J4"/>
    <mergeCell ref="K4:Z4"/>
    <mergeCell ref="L5:P5"/>
    <mergeCell ref="Q5:U5"/>
    <mergeCell ref="V5:Z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4722222222222222" right="0.39305555555555555" top="0.7909722222222222" bottom="0.5902777777777778" header="0.5118055555555555" footer="0.5118055555555555"/>
  <pageSetup fitToHeight="0" fitToWidth="1" horizontalDpi="600" verticalDpi="600" orientation="landscape" paperSize="9" scale="65"/>
  <ignoredErrors>
    <ignoredError sqref="F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C-_-k ༸༑</cp:lastModifiedBy>
  <cp:lastPrinted>2020-03-07T11:24:33Z</cp:lastPrinted>
  <dcterms:created xsi:type="dcterms:W3CDTF">2018-06-13T19:24:19Z</dcterms:created>
  <dcterms:modified xsi:type="dcterms:W3CDTF">2023-03-14T06:53:47Z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5550DE15D7DE454D83BEAF87A6083017</vt:lpwstr>
  </property>
</Properties>
</file>