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尼玛县" sheetId="42" r:id="rId1"/>
  </sheets>
  <definedNames>
    <definedName name="_xlnm._FilterDatabase" localSheetId="0" hidden="1">尼玛县!$V$1:$V$5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<sst xmlns="http://schemas.openxmlformats.org/spreadsheetml/2006/main" count="140" uniqueCount="99">
  <si>
    <t>那曲市尼玛县2025年第一批财政衔接推进乡村振兴补助资金实施方案明细表</t>
  </si>
  <si>
    <t>制表单位：尼玛县农业农村和科技水利局                                                                                                                                                                单位：万元                   制表时间：2025年1月15日</t>
  </si>
  <si>
    <t>序号</t>
  </si>
  <si>
    <t>地市/县区</t>
  </si>
  <si>
    <t>项目名称</t>
  </si>
  <si>
    <t>项目地点</t>
  </si>
  <si>
    <t>项目建设内容（项目总体情况、可行性、必要性)</t>
  </si>
  <si>
    <t>项目性质 （新建/续建）</t>
  </si>
  <si>
    <t>责任        单位</t>
  </si>
  <si>
    <t>概算
投资</t>
  </si>
  <si>
    <t>财政衔接推进乡村振兴补助资金来源及金额</t>
  </si>
  <si>
    <t>资金情况（万元）</t>
  </si>
  <si>
    <t>效益分析</t>
  </si>
  <si>
    <t>前置手续跑办情况</t>
  </si>
  <si>
    <t xml:space="preserve">备注                    </t>
  </si>
  <si>
    <t>资金来源名称</t>
  </si>
  <si>
    <t>金额(万元)</t>
  </si>
  <si>
    <t>总投资</t>
  </si>
  <si>
    <t>中央资金</t>
  </si>
  <si>
    <t>自治区资金</t>
  </si>
  <si>
    <t>市级资金</t>
  </si>
  <si>
    <t>县级资金</t>
  </si>
  <si>
    <t>群众自筹</t>
  </si>
  <si>
    <t>行次</t>
  </si>
  <si>
    <t>尼玛县（合计)</t>
  </si>
  <si>
    <r>
      <rPr>
        <b/>
        <sz val="11"/>
        <rFont val="Times New Roman"/>
        <charset val="134"/>
      </rPr>
      <t>(</t>
    </r>
    <r>
      <rPr>
        <b/>
        <sz val="11"/>
        <rFont val="方正小标宋简体"/>
        <charset val="134"/>
      </rPr>
      <t>一</t>
    </r>
    <r>
      <rPr>
        <b/>
        <sz val="11"/>
        <rFont val="Times New Roman"/>
        <charset val="134"/>
      </rPr>
      <t>)</t>
    </r>
    <r>
      <rPr>
        <b/>
        <sz val="11"/>
        <rFont val="方正小标宋简体"/>
        <charset val="134"/>
      </rPr>
      <t>生产发展类（含产业基础设施配套类）</t>
    </r>
  </si>
  <si>
    <t>尼玛县</t>
  </si>
  <si>
    <t>尼玛县村联营合作社扶持项目</t>
  </si>
  <si>
    <t>申亚乡石康村、来多乡杭达村、军仓乡尼隆村、卓瓦乡亚卡村</t>
  </si>
  <si>
    <t>建设内容及规模：尼玛县现组建完成“整村联营”合作社32家，对组建完成且薄弱的4家合作社进行扶持，具体建设内容为：其中：申亚乡石康村建设高寒棚圈3座，一座建筑面积343.09㎡（其中羊舍312.49㎡，附属用房30.6㎡），配套实施水井房（8.1㎡/座）及附属设施，畜产品仓储房2座（38.88㎡一座，117.45㎡一座）；来多乡杭达村建设高寒棚圈3座一座建筑面积343.09㎡（其中羊舍312.49㎡，附属用房30.6㎡），配套实施配套实施水井房（8.1㎡/座）及附属设施，畜产品仓储房2座（38.88㎡一座，117.45㎡一座）；军仓乡尼隆村建设高寒棚圈6座一座建筑面积343.09㎡（其中羊舍312.49㎡，附属用房30.6㎡），配套实施水井房（8.1㎡/座）及附属设施，畜产品仓储房2座（38.88㎡一座，117.45㎡一座）；卓瓦乡亚卡村建设高寒棚圈3座一座建筑面积343.09㎡（其中羊舍312.49㎡，附属用房30.6㎡），配套实施水井房（8.1㎡/座）及附属设施，畜产品仓储房2座（38.88㎡一座，117.45㎡一座）；购置绵羊1575只、白绒山羊315只、饲草料200吨及防疫耳标1890套；
可行性：1.申亚乡石康村平均海拔4677米，来多杭达村平均海拔4750米，军仓乡尼隆村平均海拔4750米，卓瓦乡亚卡村平均海拔4830米，属于高海拔乡镇，满足政策支持。2.截至2023年底，申亚乡载畜量8.24万（折合绵羊单位），目前牲畜存量5.54万（折合绵羊单位）；来多乡载畜量9.96万（折合绵羊单位），目前牲畜存量7.36万（折合绵羊单位）；军仓乡载畜量8.90万（折合绵羊单位），目前牲畜存量5.25万（折合绵羊单位）；卓瓦乡亚卡村草畜平衡面积443644.7万亩，牲畜存栏1330头牦牛，6150只绵羊，1280只山羊。均不存在超载现象；3.立足本地区的产业优势和资源优势，推动养殖业持续、健康发展，推进农牧区经济结构调整，提高农业生产组织化程度和农业产业化经营水平，确保市场有效供给；4.生产服务配套设施相对完善，设备、材料等运输较为方便，具有良好的施工条件；5.村委会已在全村开展宣讲活动，群众接受度高，群众基础可行。
必要性：县大力推广整村联营试点工作，旨在改变传统单一的养殖模式，项目的实施为试点工作开展提供基础性支持，符合县农牧业发展规划；
经营主体：①申亚乡石康村秋池嗦嘎农牧民专业合作社、②尼玛县当惹富民村联营专业合作社、③尼玛县尼隆哑卓养殖业专业合作社④尼玛县卓瓦央恰牧民专业合作社</t>
  </si>
  <si>
    <t>新建</t>
  </si>
  <si>
    <t>尼玛县农业农村和科技水利局</t>
  </si>
  <si>
    <t>中央巩固拓展脱贫攻坚成果和乡村振兴任务衔接资金1186万元、自治区巩固拓展脱贫攻坚成果和乡村振兴任务衔接资金239.97万元、县级配套资金44万元</t>
  </si>
  <si>
    <t>1.经济效益：尼玛县为纯牧业县，畜牧业是牧民群众赖以生存的支柱产业和主要经济来源，项目的实施将有效改变高寒的自然条件使传统畜牧业牲畜奶产量低、死亡率高、肉质结构不合理等突出问题，同时也提升了产业带动能力，增加了群众产业收入，收益户数281户1272人，年收益预计200万元，发放劳务报酬100万。
2.社会效益：项目的实施可促进我县畜牧业的健康发展，为发展集约化、标准化、规范化的现代化高质量畜牧业奠定了基础。同时项目的实施可减少利用草场过程中引发的各种纠纷。
3.生态效益：项目的实施将有效改变牧区饲草料乱堆、牲畜粪污乱排、人畜混居等突出问题，实现了人畜分离，提高了生态效益。
4.可持续性：项目的实施一改过去布置随意、无序、低效的状态，同时也提升了农牧业防灾抗灾减灾能力。</t>
  </si>
  <si>
    <t>待招标</t>
  </si>
  <si>
    <t>尼玛县甲谷乡绵羊养殖项目</t>
  </si>
  <si>
    <t>吉松村、曲米村、载那村</t>
  </si>
  <si>
    <t>建设内容及规模：对甲谷乡组建的3家“整村联营”合作社进行扶持，具体建设内容为：其中：吉松村建设高寒棚圈4座,一座建筑面积343.09㎡（其中羊舍312.49㎡，附属用房30.6㎡），配套实施水井房（8.1㎡/座）及附属设施，畜产品仓储房1座（117.45㎡一座）；曲米村建设高寒棚圈3座，一座建筑面积343.09㎡（其中羊舍312.49㎡，附属用房30.6㎡），配套实施水井房（8.1㎡/座）及附属设施，畜产品仓储房2座（38.88㎡一座，117.45㎡一座）；载那村建设高寒棚圈3座，一座建筑面积343.09㎡（其中羊舍312.49㎡，附属用房30.6㎡），配套实施水井房（8.1㎡/座）及附属设施，畜产品仓储房1座（162.81㎡一座）；购置绵羊1575只、饲草料300吨及防疫耳标1575套。
可行性：1.甲谷乡平均海拔4700米以上，其中曲米村4712.38米、吉松村4708.4米、载那村4622米，属于高海拔乡镇，满足政策支持。2.截至2023年底，甲谷乡载畜量7.94万（折合绵羊单位），目前牲畜存量4.98万（折合绵羊单位），发展空间2.96万（折合绵羊单位），不存在超载现象；3.立足本地区的产业优势和资源优势，推动养殖业持续、健康发展，推进农牧区经济结构调整，提高农业生产组织化程度和农业产业化经营水平，确保市场有效供给；4.生产服务配套设施相对完善，设备、材料等运输较为方便，具有良好的施工条件；5.村委会已在全村开展宣讲活动，群众接受度高，群众基础可行。
必要性：县大力推广整村联营试点工作，旨在改变传统单一的养殖模式，项目的实施为试点工作开展提供基础性支持，符合县农牧业发展规划；
经营主体：①甲谷乡吉松村农牧民专业合作社、②甲谷乡曲米村农牧民经济合作组织、③甲谷乡载那村农牧民专业合作社</t>
  </si>
  <si>
    <t>尼玛县农业农村和科技水利局、民宗局</t>
  </si>
  <si>
    <t>中央巩固拓展脱贫攻坚成果和乡村振兴任务衔接资金89.97万元、中央少数民族发展其他资金608.00万元、自治区少数民族发展其他资金318.00万元、</t>
  </si>
  <si>
    <t>1.经济效益：尼玛县为纯牧业县，畜牧业是牧民群众赖以生存的支柱产业和主要经济来源，项目的实施将有效改变高寒的自然条件使传统畜牧业牲畜奶产量低、死亡率高、肉质结构不合理等突出问题，同时也提升了产业带动能力，增加了群众产业收入，收益户数234户918人，年收益预计302.5万元，发放劳务报酬60万。
2.社会效益：项目的实施可促进我县畜牧业的健康发展，为发展集约化、标准化、规范化的现代化高质量畜牧业奠定了基础。同时项目的实施可减少利用草场过程中引发的各种纠纷。
3.生态效益：项目的实施将有效改变牧区饲草料乱堆、牲畜粪污乱排、人畜混居等突出问题，实现了人畜分离，提高了生态效益。
4.可持续性：项目的实施一改过去布置随意、无序、低效的状态，同时也提升了农牧业防灾抗灾减灾能力。</t>
  </si>
  <si>
    <t>尼玛县卓瓦乡绵羊养殖项目</t>
  </si>
  <si>
    <t>宗吉杰村、鲁仁村、那巴村</t>
  </si>
  <si>
    <t>总体情况：宗吉杰建设高寒棚圈3座,一座建筑面积343.09㎡（其中羊舍312.49㎡，附属用房30.6㎡），配套实施水井房（8.1㎡/座）及附属设施，畜产品仓储房2座（38.88㎡一座、162.81㎡一座）；鲁仁村建设高寒棚圈3座,一座建筑面积343.09㎡（其中羊舍312.49㎡，附属用房30.6㎡），配套实施水井房（8.1㎡/座）及附属设施，畜产品仓储房3座（38.88㎡一座，117.45㎡一座、162.81㎡一座）；那巴村建设高寒棚圈2座,一座建筑面积343.09㎡（其中羊舍312.49㎡，附属用房30.6㎡），配套实施水井房（8.1㎡/座）及附属设施,畜产品仓储房2座（38.88㎡一座、162.81㎡一座）；购置绵羊1575只、饲草料300吨及防疫耳标1575套。
可行性：1.卓瓦乡平均海拔4700米以上，其中宗吉杰村海拔4944.9米、鲁仁村海拔4931.6米、那巴村4831米，属于高海拔乡镇，满足政策支持。2.截至2023年底，卓瓦乡载畜量8.45万（折合绵羊单位），目前牲畜存量6.43万（折合绵羊单位），发展空间2.02万（折合绵羊单位），不存在超载现象；3.立足本地区的产业优势和资源优势，推动养殖业持续、健康发展，推进农牧区经济结构调整，提高农业生产组织化程度和农业产业化经营水平，确保市场有效供给；4.生产服务配套设施相对完善，设备、材料等运输较为方便，具有良好的施工条件；5.村委会已在全村开展宣讲活动，群众接受度高，群众基础可行。
必要性：县大力推广整村联营试点工作，旨在改变传统单一的养殖模式，项目的实施为试点工作开展提供基础性支持，符合县农牧业发展规划；
经营主体：①尼玛县兴旺发达农牧民专业合作社、②尼玛县那仓曲察农牧民专业合作社、③尼玛县那巴村养殖畜牧业你们经济专业合作社。</t>
  </si>
  <si>
    <t>中央巩固拓展脱贫攻坚成果和乡村振兴任务衔接资金814.38万元、自治区巩固拓展脱贫攻坚成果和乡村振兴任务衔接资金188.6万元</t>
  </si>
  <si>
    <t>1.经济效益：尼玛县为纯牧业县，畜牧业是牧民群众赖以生存的支柱产业和主要经济来源，项目的实施将有效改变高寒的自然条件使传统畜牧业牲畜奶产量低、死亡率高、肉质结构不合理等突出问题，同时也提升了产业带动能力，增加了群众产业收入。
2.社会效益：项目的实施可促进我县畜牧业的健康发展，为发展集约化、标准化、规范化的现代化高质量畜牧业奠定了基础。同时项目的实施可减少利用草场过程中引发的各种纠纷。
3.生态效益：项目的实施将有效改变牧区饲草料乱堆、牲畜粪污乱排、人畜混居等突出问题，实现了人畜分离，提高了生态效益。
4.可持续性：项目的实施一改过去布置随意、无序、低效的状态，同时也提升了农牧业防灾抗灾减灾能力。</t>
  </si>
  <si>
    <t>（二）宜居宜业和美乡村类</t>
  </si>
  <si>
    <t xml:space="preserve">尼玛县甲谷乡曲米村美丽宜居村建设项目  </t>
  </si>
  <si>
    <t>曲米村</t>
  </si>
  <si>
    <t>总体情况：维修改造并拓宽延伸破旧水泥路5285.27㎡和栏杆90m，新建公共旱厕2座87.72㎡，水井房3座236.55㎡；沥青混凝土面层18736.32㎡，透水混凝土硬化2986.96㎡，新增人行道1142㎡，路缘石1554㎡，盖板沟3445m，太阳能路灯111盏（覆盖该行政村和自然村）；以及室外附属工程、设备购置等。
可行性：符合高原和美乡村建设政策及“三区三线六防”要求；现场满足施工条件；符合当地群众的实际需求且村委会已在全村开展宣讲活动，群众接受度高，群众基础可行；项目实施后可通过示范引领作用，不断推动区域环境整治持续向好；
必要性：房前屋后皆为土路，且宽窄不一，晴天灰尘发，雨天或雪天道路泥泞不堪，坑洼不平，对交通出行造成极为不便；现有排水沟部分处于瘫痪状态，无法达到正常使用条件；村内环境卫生极差，严重影响村容村貌，上述种种都不符合当前地方经济社会发展对基础设施的基本要求，而该项目的实施将改变村庄脏乱差的落后现状，通过完善基础设施条件，不断改善村庄形象，提升群众的获得感、幸福感、获得感，同时增加土地利用，节约资源，落实要素保障。
管护主体：曲米村委会</t>
  </si>
  <si>
    <t>中央巩固拓展脱贫攻坚成果和乡村振兴任务衔接资金1428.7万元、自治区巩固拓展脱贫攻坚成果和乡村振兴任务衔接资金412.57万元、县级配套资金33万元</t>
  </si>
  <si>
    <t>1.经济效益：坚持以政府引导、群众参与、共同致富为抓手，带动本地农牧民务工就业，增加务工收入，带动本地机械劳务收入，进而有效带动地方经济发展，巩固脱贫攻坚成果，项目建成惠及群众共计284户511人（含外来商户、老师学生、干部职工），发放劳务报酬160万。
2.社会效益：项目实施顺应群众对美好生活的向往，本项目建成有利于改善项目区群众生产条件和生活环境，持续提高农村生活质量，努力将其打造成农牧民群众就地过上现代生活的幸福家园，且项目所在地对项目有较好的适应性和可接受程度，负面影响较小。
3.生态效益：项目的实施将改变村庄脏乱差的落后现状，不断改善村庄形象。
4.可持续性：项目实施后可通过示范引领作用，不断推动区域环境整治持续向好。项</t>
  </si>
  <si>
    <t>缺口资金117万元，待第二批资金下达后安排缺口部分。</t>
  </si>
  <si>
    <t>（三）小型公益性基础设施类</t>
  </si>
  <si>
    <t>尼玛县安全饮水提升改造项目</t>
  </si>
  <si>
    <t>建设内容及规模：维修微型机电井设备及井房改造200处，对使用频率较高但井房损坏进行更换56处，对5处水质问题进行净化处理，对10处新发现的季节性缺水点位进行改造。
可行性：场地卫生条件符合相关规范要求，适宜项目建设；完善供水基础设施，提高群众供水保证率，进而解决目前涉及群众用水量不足、水压不均衡、供水覆盖面积小等问题；项目的实施可进一步加强水资源管理和保护，避免水资源浪费和污染，促进水资源的可持续利用；村委会已在全村开展宣讲活动，群众接受度高，群众基础可行。
必要性：项目区饮水设施和条件相对较差，存在部分水质不达标问题，项目实施可保障项目区人口的饮水安全，减少疾病发生率；部分点位存在缺水、断水、水量不足等问题；项目的实施，可满足项目区饮水需求，提高群众生活质量和幸福感。
管护主体：西藏中水净通有限责任公司</t>
  </si>
  <si>
    <t>维修改造</t>
  </si>
  <si>
    <t>中央巩固拓展脱贫攻坚成果和乡村振兴任务衔接资金766.60万元、自治区巩固拓展脱贫攻坚成果和乡村振兴任务衔接资金174.4万元、县级配套资金29万元</t>
  </si>
  <si>
    <t>该项目的实施将进一步解决项目区解决用水不足问题，改善提升村民生产生活条件，提高广大群众的物质文化生活水平。项目建成预计惠及11个乡镇1035户3569人。</t>
  </si>
  <si>
    <t>尼玛县尼玛镇障乃村桥梁建设工程</t>
  </si>
  <si>
    <t>障乃村</t>
  </si>
  <si>
    <t>建设内容及规模：新建T型钢筋水泥桥梁1座，跨径1*20，全长27米。
可行性：场地条件符合相关规范要求，适宜项目建设；村委会已在全村开展宣讲活动，群众接受度高，群众基础可行。
必要性：申报村庄人口相对集中，群众、牲畜通行流量相对较大，且通行设施（波纹管涵）简易落后，可进一步补齐群众、牲畜通行需求，提供安全保障。
管护主体：障乃村委会</t>
  </si>
  <si>
    <t>尼玛县交通局</t>
  </si>
  <si>
    <t>中央巩固拓展脱贫攻坚成果和乡村振兴任务衔接资金432万元、自治区巩固拓展脱贫攻坚成果和乡村振兴任务衔接资金100万元、县级配套资金8万元</t>
  </si>
  <si>
    <t>经济效益：尼玛县旅游资源丰富，优越的地理交通区位条件将不断刺激该镇旅游经济的发展，同时本项目建成后，将大为将降低畜牧业产品运输成本，带动道路沿线区域经济增长、改善当地群众的出行条件、改善投资环境、开辟稳定的乡村生活及生产资料来源，促进城乡间的物质、文化、信息交流，提高当地人民物质文化生活水平。社会效益：本项目的实施对于巩固提升尼玛县道路基础附属设施，解决道路坑洼，改善现状排水能力不足问题，加快尼玛镇开发建设具有十分重要的意义。生态效益：项目污染物产生量少，施工工期较短，对水环境、大气环境、声环境和生态环境的影响较小，项目建成后不产生生态污染问题。可持续性：减少周边居民日常出行安全隐患，预计惠及101户394人。发放劳务报酬50万；</t>
  </si>
  <si>
    <t>(四)人居环境整治类（巩固提升类）</t>
  </si>
  <si>
    <r>
      <rPr>
        <b/>
        <sz val="11"/>
        <rFont val="Times New Roman"/>
        <charset val="134"/>
      </rPr>
      <t>(</t>
    </r>
    <r>
      <rPr>
        <b/>
        <sz val="11"/>
        <rFont val="方正小标宋简体"/>
        <charset val="134"/>
      </rPr>
      <t>四</t>
    </r>
    <r>
      <rPr>
        <b/>
        <sz val="11"/>
        <rFont val="Times New Roman"/>
        <charset val="134"/>
      </rPr>
      <t>)</t>
    </r>
    <r>
      <rPr>
        <b/>
        <sz val="11"/>
        <rFont val="方正小标宋简体"/>
        <charset val="134"/>
      </rPr>
      <t>人居环境整治类（巩固提升类）</t>
    </r>
  </si>
  <si>
    <t>尼玛县军仓乡谷寨村巩固提升项目</t>
  </si>
  <si>
    <t>谷寨村</t>
  </si>
  <si>
    <t>建设内容及规模：公共旱厕2座（38.01㎡/座）及附属工程；水井房5座（17.82㎡/座），购置保温水箱等设备，实施室外硬化394.02㎡、机井5处等附属工程；实施村内道路工程26194㎡，排水沟2111㎡，增设太阳能路灯110盏（覆盖该行政村和自然村），购置垃圾箱10个、潜水泵2台等设备
可行性：符合高原和美乡村建设政策及“三区三线六防”要求；现场满足施工条件；符合当地群众的实际需求且村委会已在全村开展宣讲活动，群众接受度高，群众基础可行；项目实施后可通过示范引领作用，不断推动区域环境整治持续向好；
必要性：房前屋后皆为土路，且宽窄不一，晴天灰尘发，雨天或雪天道路泥泞不堪，坑洼不平，对交通出行造成极为不便；现有排水沟部分处于瘫痪状态，无法达到正常使用条件；村内环境卫生极差，严重影响村容村貌，上述种种都不符合当前地方经济社会发展对基础设施的基本要求，而该项目的实施将改变村庄脏乱差的落后现状，通过完善基础设施条件，不断改善村庄形象，提升群众的获得感、幸福感，同时增加土地利用，节约资源，落实要素保障。
管护主体：谷寨村委会</t>
  </si>
  <si>
    <t>中央巩固拓展脱贫攻坚成果和乡村振兴任务衔接资金1069.99万元、自治区巩固拓展脱贫攻坚成果和乡村振兴任务衔接资金289万元、县级配套资金41万元</t>
  </si>
  <si>
    <t xml:space="preserve">1.经济效益：坚持以政府引导、群众参与、共同致富为抓手，带动本地农牧民务工就业，增加务工收入，带动本地机械劳务收入，进而有效带动地方经济发展，巩固脱贫攻坚成果，项目建成惠及群众218户559人（含外来商户、老师学生、干部职工），发放劳务报酬100万。
2.社会效益：项目实施顺应群众对美好生活的向往，本项目建成有利于改善项目区群众生产条件和生活环境，持续提高农村生活质量，努力将其打造成农牧民群众就地过上现代生活的幸福家园，且项目所在地对项目有较好的适应性和可接受程度，负面影响较小。
3.生态效益：项目的实施将改变生活垃圾无处处理的现状，不断改善村庄形象。
4.可持续性：项目实施后可通过示范引领作用，不断推动区域环境整治持续向好。
</t>
  </si>
  <si>
    <t>尼玛县阿索乡空隆村巩固提升项目</t>
  </si>
  <si>
    <t>空隆村</t>
  </si>
  <si>
    <t>建设内容及规模：1.改扩建村内道路，全长651.292米。标准路幅宽度11.5米，双向两车道。小区大院等进场道路同步硬化(结构形式与支路一致，工程量计入道路工程）；2.新建道路De400雨水排水管635m，DN300雨水口连接管216m，双篦雨水口46座，φ1000雨水检查井23座；3.新建1座供水机房，供水机房建筑面积：154.00平方米。4.供水机房室外附属围墙长188.65米；供水机房室外附属铁艺大门一个，规格5.0米*2.6米。5.供水机房室外场地硬化面积1917.90平方米。6.新建1座光伏储能电站，光伏电站直流侧容量为146.4kWp，储能电站总容量800kW·h，为供水机房的配套工程。7.新建供水管DN100钢丝网骨架埋地PE给水管2315m，DN50给水支管182m，DN32入户管635m。新建取水机井一座，生活供水系统一套。
可行性：符合高原和美乡村建设政策及“三区三线六防”要求；现场满足施工条件；符合当地群众的实际需求且村委会已在全村开展宣讲活动，群众接受度高，群众基础可行；项目实施后可通过示范引领作用，不断推动区域环境整治持续向好；阿索乡空隆村未通国电，需配套光伏设施用于供水房运行。
必要性：房前屋后皆为土路，且宽窄不一，晴天灰尘发，雨天或雪天道路泥泞不堪，坑洼不平，对交通出行造成极为不便；现有排水沟部分处于瘫痪状态，无法达到正常使用条件；村内环境卫生极差，严重影响村容村貌，上述种种都不符合当前地方经济社会发展对基础设施的基本要求，而该项目的实施将改变村庄脏乱差的落后现状，通过完善基础设施条件，不断改善村庄形象，提升群众的获得感、幸福感、获得感，同时增加土地利用，节约资源，落实要素保障。
管护主体：空隆村委会</t>
  </si>
  <si>
    <t>中央巩固拓展脱贫攻坚成果和乡村振兴任务衔接资金1343.51万元、自治区巩固拓展脱贫攻坚成果和乡村振兴任务衔接资金369.17万元、县级配套资金52万元</t>
  </si>
  <si>
    <t>1.经济效益：坚持以政府引导、群众参与、共同致富为抓手，带动本地农牧民务工就业，增加务工收入，带动本地机械劳务收入，进而有效带动地方经济发展，巩固脱贫攻坚成果，项目建成惠及群众共计279户598人（含外来商户、老师学生、干部职工），发放劳务报酬250万。
2.社会效益：项目实施顺应群众对美好生活的向往，本项目建成有利于改善项目区群众生产条件和生活环境，持续提高农村生活质量，努力将其打造成农牧民群众就地过上现代生活的幸福家园，且项目所在地对项目有较好的适应性和可接受程度，负面影响较小。
3.生态效益：项目的实施将改变村庄脏乱差的落后现状，不断改善村庄形象。
4.可持续性：项目实施后可通过示范引领作用，不断推动区域环境整治持续向好。</t>
  </si>
  <si>
    <t>尼玛县中仓乡那来村巩固提升项目</t>
  </si>
  <si>
    <t>那来村</t>
  </si>
  <si>
    <t xml:space="preserve">总体情况：新建村内硬化道路面积：13909平方米，硬化道路长度3189m，配套实施交安工程；新增路灯60盏（覆盖该行政村和自然村）；边沟757m；（2）新建公共旱厕2座，33.47平方米/座；新建取水房3座，单栋面积8.45平方米；维修取水点房屋；清理残壁断垣52m，新建硬化3560.68㎡.（3）新建引水主管道4.182km，新建入户管道2.469km及配套设施；（4）购置垃圾箱10个及垃圾转运车一辆。
可行性：符合高原和美乡村建设政策及“三区三线六防”要求；现场满足施工条件；符合当地群众的实际需求且村委会已在全村开展宣讲活动，群众接受度高，群众基础可行；项目实施后可通过示范引领作用，不断推动区域环境整治持续向好；
必要性：房前屋后皆为土路，且宽窄不一，晴天灰尘发，雨天或雪天道路泥泞不堪，坑洼不平，对交通出行造成极为不便；现有排水沟部分处于瘫痪状态，无法达到正常使用条件；村内环境卫生极差，严重影响村容村貌，上述种种都不符合当前地方经济社会发展对基础设施的基本要求，而该项目的实施将改变村庄脏乱差的落后现状，通过完善基础设施条件，不断改善村庄形象，提升群众的获得感、幸福感、获得感，同时增加土地利用，节约资源，落实要素保障。
管护主体：那来村村委会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</si>
  <si>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中央巩固拓展脱贫攻坚成果和乡村振兴任务衔接资金1096.88万元、自治区巩固拓展脱贫攻坚成果和乡村振兴任务衔接资金303.29万元、县级配套资金43万元</t>
  </si>
  <si>
    <t>1.经济效益：坚持以政府引导、群众参与、共同致富为抓手，带动本地农牧民务工就业，增加务工收入，带动本地机械劳务收入，进而有效带动地方经济发展，巩固脱贫攻坚成果，项目建成惠及群众共计363户738人（含外来商户、老师学生、干部职工），发放劳务报酬150万。
2.社会效益：项目实施顺应群众对美好生活的向往，本项目建成有利于改善项目区群众生产条件和生活环境，持续提高农村生活质量，努力将其打造成农牧民群众就地过上现代生活的幸福家园，且项目所在地对项目有较好的适应性和可接受程度，负面影响较小。
3.生态效益：项目的实施将改变村庄脏乱差的落后现状，不断改善村庄形象。
4.可持续性：项目实施后可通过示范引领作用，不断推动区域环境整治持续向好。</t>
  </si>
  <si>
    <t>（六）其他类（含贴息、奖补、新风貌等）</t>
  </si>
  <si>
    <t>尼玛县树立农牧民新风貌行动积分制试点村建设项目</t>
  </si>
  <si>
    <t>尼玛县涉及乡镇</t>
  </si>
  <si>
    <t xml:space="preserve">建设内容及规模：在尼玛县2021-2024年试点村中持续开展42个村树立农牧民新风貌行动积分制项目，（4万/村）
可行性：2023年开展24个行政村已成功推广运用；以积分制方式在超市兑换相应价值的商品，激发群众自我参与、自我教育、自我管理，引导群众树立积极的生活理念，进一步推动提高乡村治理水平。
必要性：通过推行积分制，健全村规民约、推进移风易俗、培育文明乡风，建立健全现代乡村治理体制；同时通过激发群众积极参与参与到人居环境整治工作中，变“裁判员”为“运动员”，由“傍观者”成“实践者。
</t>
  </si>
  <si>
    <t>中央巩固拓展脱贫攻坚成果和乡村振兴任务衔接资金102万元、县级配套资金66万元</t>
  </si>
  <si>
    <t>本项目实施解决了乡村治理工作”没依据、没抓手、没人听“的问题；并且村级事务与村民利益紧密联系起来，让乡村治理由“任务命令”转为“激励引导”，村干部和农民群众形成了共同目标，节约了管理成本，提升了治理效能。同时通过项目实施，引导农牧区树文明新风、改陈规陋习、建村规民约、兴优秀文化、美村容村貌，把试点示范村打造成为树立农牧民新风貌的典型样板。</t>
  </si>
  <si>
    <t>已完成方案编制</t>
  </si>
  <si>
    <t>贴息贷款</t>
  </si>
  <si>
    <t xml:space="preserve">建设内容及规模：用于2023年贷款贴息差额补贴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</si>
  <si>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中央巩固拓展脱贫攻坚成果和乡村振兴任务衔接资金187.11万元</t>
  </si>
  <si>
    <t>偿还易地扶贫搬迁（2.92%利率）贴息；项目预计314户1109人受益。</t>
  </si>
  <si>
    <t>尼玛县牲畜结构调整奖补项目</t>
  </si>
  <si>
    <t xml:space="preserve">建设内容及规模：实施牦牛公母畜结构调整，在草畜平衡的基础上提高母畜比例。增加3200头，新增母畜按照500元/头的标准予以补贴。项目购买、已补贴等享受国家资金的不再进行补贴，且一头牛只能补贴一次。
项目可行性、必要性：通过实施母畜结构调整，提高牧民群众优化畜群结构的积极性，促进公母畜比例更适宜于畜牧业安全健康可持续发展。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</si>
  <si>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中央巩固拓展脱贫攻坚成果和乡村振兴任务衔接资金83.86万元</t>
  </si>
  <si>
    <t>改善畜群结构优化，提高牲畜出栏能力，实现良种覆盖率显著提升目标。</t>
  </si>
  <si>
    <t>正在编制实施方案</t>
  </si>
  <si>
    <t>项目总投资160万元，第一批安排资金83.86万元，剩余资金76.14万元计划第二批资金中安排实施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</si>
</sst>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name val="宋体"/>
      <charset val="134"/>
    </font>
    <font>
      <sz val="14"/>
      <name val="宋体"/>
      <charset val="134"/>
      <scheme val="minor"/>
    </font>
    <font>
      <sz val="18"/>
      <name val="宋体"/>
      <charset val="134"/>
    </font>
    <font>
      <sz val="36"/>
      <name val="方正小标宋简体"/>
      <charset val="134"/>
    </font>
    <font>
      <b/>
      <sz val="14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  <scheme val="minor"/>
    </font>
    <font>
      <b/>
      <sz val="11"/>
      <name val="方正小标宋简体"/>
      <charset val="134"/>
    </font>
    <font>
      <b/>
      <sz val="11"/>
      <name val="方正仿宋简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000000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>
      <protection locked="0"/>
    </xf>
    <xf numFmtId="0" fontId="34" fillId="0" borderId="0">
      <alignment vertical="center"/>
    </xf>
    <xf numFmtId="0" fontId="34" fillId="0" borderId="0" applyProtection="0">
      <alignment vertical="center"/>
    </xf>
    <xf numFmtId="0" fontId="33" fillId="0" borderId="0" applyProtection="0">
      <alignment vertical="center"/>
    </xf>
    <xf numFmtId="0" fontId="35" fillId="0" borderId="0" applyProtection="0">
      <alignment vertical="center"/>
    </xf>
    <xf numFmtId="0" fontId="33" fillId="0" borderId="0">
      <alignment vertical="center"/>
    </xf>
    <xf numFmtId="0" fontId="33" fillId="0" borderId="0"/>
    <xf numFmtId="0" fontId="35" fillId="0" borderId="0" applyProtection="0"/>
    <xf numFmtId="0" fontId="35" fillId="0" borderId="0"/>
    <xf numFmtId="0" fontId="35" fillId="0" borderId="0" applyProtection="0"/>
    <xf numFmtId="0" fontId="33" fillId="0" borderId="0" applyProtection="0"/>
    <xf numFmtId="0" fontId="34" fillId="0" borderId="0">
      <alignment vertical="center"/>
    </xf>
    <xf numFmtId="0" fontId="34" fillId="0" borderId="0" applyProtection="0"/>
    <xf numFmtId="0" fontId="34" fillId="0" borderId="0">
      <alignment vertical="center"/>
    </xf>
    <xf numFmtId="0" fontId="34" fillId="0" borderId="0">
      <protection locked="0"/>
    </xf>
    <xf numFmtId="0" fontId="36" fillId="0" borderId="0"/>
    <xf numFmtId="0" fontId="37" fillId="0" borderId="0" applyProtection="0">
      <alignment vertical="center"/>
    </xf>
    <xf numFmtId="0" fontId="34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protection locked="0"/>
    </xf>
    <xf numFmtId="0" fontId="35" fillId="0" borderId="0">
      <alignment vertical="center"/>
    </xf>
    <xf numFmtId="0" fontId="34" fillId="0" borderId="0"/>
    <xf numFmtId="0" fontId="33" fillId="0" borderId="0">
      <protection locked="0"/>
    </xf>
    <xf numFmtId="0" fontId="35" fillId="0" borderId="0">
      <alignment vertical="center"/>
    </xf>
    <xf numFmtId="0" fontId="13" fillId="0" borderId="0">
      <alignment vertical="center"/>
    </xf>
    <xf numFmtId="0" fontId="37" fillId="0" borderId="0">
      <protection locked="0"/>
    </xf>
    <xf numFmtId="0" fontId="34" fillId="0" borderId="0"/>
    <xf numFmtId="0" fontId="38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3" fillId="0" borderId="0" xfId="72" applyFont="1" applyFill="1" applyAlignment="1" applyProtection="1">
      <alignment horizontal="center" vertical="center" wrapText="1"/>
    </xf>
    <xf numFmtId="0" fontId="3" fillId="0" borderId="0" xfId="72" applyFont="1" applyFill="1" applyAlignment="1" applyProtection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2" fillId="0" borderId="3" xfId="72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0" xfId="72" applyFont="1" applyFill="1" applyAlignment="1" applyProtection="1">
      <alignment vertical="center" wrapText="1"/>
    </xf>
    <xf numFmtId="0" fontId="12" fillId="0" borderId="0" xfId="0" applyFont="1" applyFill="1" applyAlignment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7 4 4" xfId="49"/>
    <cellStyle name="常规 10" xfId="50"/>
    <cellStyle name="常规 10 5" xfId="51"/>
    <cellStyle name="常规 11" xfId="52"/>
    <cellStyle name="常规 11 2" xfId="53"/>
    <cellStyle name="常规 12 3 2 2 2" xfId="54"/>
    <cellStyle name="常规 16" xfId="55"/>
    <cellStyle name="常规 2" xfId="56"/>
    <cellStyle name="常规 2 11" xfId="57"/>
    <cellStyle name="常规 2 14" xfId="58"/>
    <cellStyle name="常规 2 2" xfId="59"/>
    <cellStyle name="常规 2 2 2" xfId="60"/>
    <cellStyle name="常规 2 2 2 2" xfId="61"/>
    <cellStyle name="常规 2 2 2_“十四五”支持西藏经济社会发展规划建设项目建议方案20210309 -修改年份-A3版" xfId="62"/>
    <cellStyle name="常规 2 2 6" xfId="63"/>
    <cellStyle name="常规 2 3" xfId="64"/>
    <cellStyle name="常规 22" xfId="65"/>
    <cellStyle name="常规 3" xfId="66"/>
    <cellStyle name="常规 3 2 4" xfId="67"/>
    <cellStyle name="常规 4" xfId="68"/>
    <cellStyle name="常规 4 7" xfId="69"/>
    <cellStyle name="常规 5" xfId="70"/>
    <cellStyle name="常规 50" xfId="71"/>
    <cellStyle name="常规 51" xfId="72"/>
    <cellStyle name="常规 51 2" xfId="73"/>
    <cellStyle name="常规 6" xfId="74"/>
    <cellStyle name="常规 73" xfId="75"/>
    <cellStyle name="常规 8" xfId="76"/>
    <cellStyle name="常规_项目投入明细_8" xfId="7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3"/>
  <sheetViews>
    <sheetView tabSelected="1" view="pageBreakPreview" zoomScale="55" zoomScaleNormal="70" topLeftCell="B1" workbookViewId="0">
      <pane xSplit="14" ySplit="7" topLeftCell="P18" activePane="bottomRight" state="frozen"/>
      <selection/>
      <selection pane="topRight"/>
      <selection pane="bottomLeft"/>
      <selection pane="bottomRight" activeCell="A1" sqref="A1:S1"/>
    </sheetView>
  </sheetViews>
  <sheetFormatPr defaultColWidth="9" defaultRowHeight="22.5"/>
  <cols>
    <col min="1" max="1" width="6.55833333333333" style="3" hidden="1" customWidth="1"/>
    <col min="2" max="2" width="10.4416666666667" style="4" customWidth="1"/>
    <col min="3" max="3" width="16.6666666666667" style="4" customWidth="1"/>
    <col min="4" max="4" width="12.6666666666667" style="4" customWidth="1"/>
    <col min="5" max="5" width="165.225" style="5" customWidth="1"/>
    <col min="6" max="6" width="15" style="3" customWidth="1"/>
    <col min="7" max="7" width="10.6666666666667" style="3" customWidth="1"/>
    <col min="8" max="8" width="9.69166666666667" style="3" customWidth="1"/>
    <col min="9" max="9" width="37.575" style="3" customWidth="1"/>
    <col min="10" max="10" width="13.9333333333333" style="3" customWidth="1"/>
    <col min="11" max="11" width="15.6666666666667" style="3" customWidth="1"/>
    <col min="12" max="15" width="12.6666666666667" style="3" customWidth="1"/>
    <col min="16" max="16" width="11.225" style="3" customWidth="1"/>
    <col min="17" max="17" width="109" style="5" customWidth="1"/>
    <col min="18" max="18" width="26.45" style="5" customWidth="1"/>
    <col min="19" max="19" width="17.3666666666667" style="3" customWidth="1"/>
    <col min="20" max="22" width="11.775" style="6" customWidth="1"/>
    <col min="23" max="24" width="9" style="6"/>
    <col min="25" max="27" width="9.10833333333333" style="3" customWidth="1"/>
    <col min="28" max="28" width="15.3333333333333" style="3" customWidth="1"/>
    <col min="29" max="29" width="7.10833333333333" style="6" customWidth="1"/>
    <col min="30" max="30" width="14.225" style="6" customWidth="1"/>
    <col min="31" max="33" width="11.775" style="6" customWidth="1"/>
    <col min="34" max="16384" width="9" style="6"/>
  </cols>
  <sheetData>
    <row r="1" ht="58.05" customHeight="1" spans="1:28">
      <c r="A1" s="7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7"/>
      <c r="Y1" s="38"/>
      <c r="Z1" s="38"/>
      <c r="AA1" s="38"/>
      <c r="AB1" s="39"/>
    </row>
    <row r="2" s="1" customFormat="1" ht="36" customHeight="1" spans="1:2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6"/>
      <c r="U2" s="6"/>
      <c r="V2" s="6"/>
      <c r="W2" s="6"/>
      <c r="X2" s="6"/>
    </row>
    <row r="3" s="2" customFormat="1" ht="51.6" customHeight="1" spans="1:1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1" t="s">
        <v>10</v>
      </c>
      <c r="J3" s="31"/>
      <c r="K3" s="32" t="s">
        <v>11</v>
      </c>
      <c r="L3" s="33"/>
      <c r="M3" s="33"/>
      <c r="N3" s="33"/>
      <c r="O3" s="33"/>
      <c r="P3" s="33"/>
      <c r="Q3" s="11" t="s">
        <v>12</v>
      </c>
      <c r="R3" s="11" t="s">
        <v>13</v>
      </c>
      <c r="S3" s="11" t="s">
        <v>14</v>
      </c>
    </row>
    <row r="4" s="2" customFormat="1" ht="52.05" customHeight="1" spans="1:19">
      <c r="A4" s="12"/>
      <c r="B4" s="13"/>
      <c r="C4" s="13"/>
      <c r="D4" s="13"/>
      <c r="E4" s="13"/>
      <c r="F4" s="13"/>
      <c r="G4" s="13"/>
      <c r="H4" s="13"/>
      <c r="I4" s="31" t="s">
        <v>15</v>
      </c>
      <c r="J4" s="31" t="s">
        <v>16</v>
      </c>
      <c r="K4" s="15" t="s">
        <v>17</v>
      </c>
      <c r="L4" s="15" t="s">
        <v>18</v>
      </c>
      <c r="M4" s="15" t="s">
        <v>19</v>
      </c>
      <c r="N4" s="15" t="s">
        <v>20</v>
      </c>
      <c r="O4" s="15" t="s">
        <v>21</v>
      </c>
      <c r="P4" s="15" t="s">
        <v>22</v>
      </c>
      <c r="Q4" s="13"/>
      <c r="R4" s="13"/>
      <c r="S4" s="13"/>
    </row>
    <row r="5" s="2" customFormat="1" ht="36" customHeight="1" spans="1:24">
      <c r="A5" s="14" t="s">
        <v>23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/>
      <c r="I5" s="15"/>
      <c r="J5" s="15"/>
      <c r="K5" s="15">
        <v>7</v>
      </c>
      <c r="L5" s="15">
        <v>8</v>
      </c>
      <c r="M5" s="15"/>
      <c r="N5" s="15"/>
      <c r="O5" s="15"/>
      <c r="P5" s="15">
        <v>9</v>
      </c>
      <c r="Q5" s="15">
        <v>11</v>
      </c>
      <c r="R5" s="15"/>
      <c r="S5" s="15">
        <v>12</v>
      </c>
      <c r="T5" s="6"/>
      <c r="U5" s="6"/>
      <c r="V5" s="6"/>
      <c r="W5" s="6"/>
      <c r="X5" s="6"/>
    </row>
    <row r="6" ht="44.4" customHeight="1" spans="1:19">
      <c r="A6" s="16" t="s">
        <v>24</v>
      </c>
      <c r="B6" s="16"/>
      <c r="C6" s="16"/>
      <c r="D6" s="16"/>
      <c r="E6" s="17">
        <f>E7+E11+E13+E16+E20</f>
        <v>12</v>
      </c>
      <c r="F6" s="17"/>
      <c r="G6" s="17"/>
      <c r="H6" s="18">
        <f>H7+H11+H13+H16+H20</f>
        <v>11920</v>
      </c>
      <c r="I6" s="17"/>
      <c r="J6" s="34">
        <f>K6</f>
        <v>11920</v>
      </c>
      <c r="K6" s="18">
        <f t="shared" ref="K6:P6" si="0">K7+K11+K13+K16+K20</f>
        <v>11920</v>
      </c>
      <c r="L6" s="18">
        <f t="shared" si="0"/>
        <v>9209</v>
      </c>
      <c r="M6" s="18">
        <f t="shared" si="0"/>
        <v>2395</v>
      </c>
      <c r="N6" s="18">
        <f t="shared" si="0"/>
        <v>0</v>
      </c>
      <c r="O6" s="18">
        <f t="shared" si="0"/>
        <v>316</v>
      </c>
      <c r="P6" s="18">
        <f t="shared" si="0"/>
        <v>0</v>
      </c>
      <c r="Q6" s="36"/>
      <c r="R6" s="36"/>
      <c r="S6" s="36"/>
    </row>
    <row r="7" ht="39.6" customHeight="1" spans="1:19">
      <c r="A7" s="19" t="s">
        <v>25</v>
      </c>
      <c r="B7" s="19"/>
      <c r="C7" s="19"/>
      <c r="D7" s="19"/>
      <c r="E7" s="19">
        <v>3</v>
      </c>
      <c r="F7" s="20"/>
      <c r="G7" s="20"/>
      <c r="H7" s="18">
        <f>H8+H9+H10</f>
        <v>3488.92</v>
      </c>
      <c r="I7" s="20"/>
      <c r="J7" s="34">
        <f>K7</f>
        <v>3488.92</v>
      </c>
      <c r="K7" s="18">
        <f t="shared" ref="K7:P7" si="1">K8+K9+K10</f>
        <v>3488.92</v>
      </c>
      <c r="L7" s="18">
        <f t="shared" si="1"/>
        <v>2698.35</v>
      </c>
      <c r="M7" s="18">
        <f t="shared" si="1"/>
        <v>746.57</v>
      </c>
      <c r="N7" s="18">
        <f t="shared" si="1"/>
        <v>0</v>
      </c>
      <c r="O7" s="18">
        <f t="shared" si="1"/>
        <v>44</v>
      </c>
      <c r="P7" s="18">
        <f t="shared" si="1"/>
        <v>0</v>
      </c>
      <c r="Q7" s="36"/>
      <c r="R7" s="36"/>
      <c r="S7" s="36"/>
    </row>
    <row r="8" ht="236.4" customHeight="1" spans="1:19">
      <c r="A8" s="21">
        <v>1</v>
      </c>
      <c r="B8" s="21" t="s">
        <v>26</v>
      </c>
      <c r="C8" s="21" t="s">
        <v>27</v>
      </c>
      <c r="D8" s="21" t="s">
        <v>28</v>
      </c>
      <c r="E8" s="21" t="s">
        <v>29</v>
      </c>
      <c r="F8" s="21" t="s">
        <v>30</v>
      </c>
      <c r="G8" s="21" t="s">
        <v>31</v>
      </c>
      <c r="H8" s="22">
        <v>1469.97</v>
      </c>
      <c r="I8" s="21" t="s">
        <v>32</v>
      </c>
      <c r="J8" s="34">
        <f>K8</f>
        <v>1469.97</v>
      </c>
      <c r="K8" s="25">
        <f>L8+M8+N8+O8+P8</f>
        <v>1469.97</v>
      </c>
      <c r="L8" s="25">
        <v>1186</v>
      </c>
      <c r="M8" s="35">
        <v>239.97</v>
      </c>
      <c r="N8" s="25">
        <v>0</v>
      </c>
      <c r="O8" s="35">
        <v>44</v>
      </c>
      <c r="P8" s="35">
        <v>0</v>
      </c>
      <c r="Q8" s="24" t="s">
        <v>33</v>
      </c>
      <c r="R8" s="36" t="s">
        <v>34</v>
      </c>
      <c r="S8" s="36"/>
    </row>
    <row r="9" ht="236.4" customHeight="1" spans="1:19">
      <c r="A9" s="21">
        <v>2</v>
      </c>
      <c r="B9" s="21" t="s">
        <v>26</v>
      </c>
      <c r="C9" s="21" t="s">
        <v>35</v>
      </c>
      <c r="D9" s="21" t="s">
        <v>36</v>
      </c>
      <c r="E9" s="21" t="s">
        <v>37</v>
      </c>
      <c r="F9" s="21" t="s">
        <v>30</v>
      </c>
      <c r="G9" s="21" t="s">
        <v>38</v>
      </c>
      <c r="H9" s="22">
        <v>1015.97</v>
      </c>
      <c r="I9" s="21" t="s">
        <v>39</v>
      </c>
      <c r="J9" s="34">
        <f>K9</f>
        <v>1015.97</v>
      </c>
      <c r="K9" s="25">
        <f>L9+M9+N9+O9+P9</f>
        <v>1015.97</v>
      </c>
      <c r="L9" s="25">
        <v>697.97</v>
      </c>
      <c r="M9" s="35">
        <v>318</v>
      </c>
      <c r="N9" s="25">
        <v>0</v>
      </c>
      <c r="O9" s="35">
        <v>0</v>
      </c>
      <c r="P9" s="35">
        <v>0</v>
      </c>
      <c r="Q9" s="24" t="s">
        <v>40</v>
      </c>
      <c r="R9" s="36" t="s">
        <v>34</v>
      </c>
      <c r="S9" s="36"/>
    </row>
    <row r="10" ht="236.4" customHeight="1" spans="1:19">
      <c r="A10" s="21">
        <v>3</v>
      </c>
      <c r="B10" s="21" t="s">
        <v>26</v>
      </c>
      <c r="C10" s="21" t="s">
        <v>41</v>
      </c>
      <c r="D10" s="21" t="s">
        <v>42</v>
      </c>
      <c r="E10" s="21" t="s">
        <v>43</v>
      </c>
      <c r="F10" s="21" t="s">
        <v>30</v>
      </c>
      <c r="G10" s="21" t="s">
        <v>31</v>
      </c>
      <c r="H10" s="22">
        <v>1002.98</v>
      </c>
      <c r="I10" s="21" t="s">
        <v>44</v>
      </c>
      <c r="J10" s="34">
        <f>K10</f>
        <v>1002.98</v>
      </c>
      <c r="K10" s="25">
        <f>L10+M10+N10+O10+P10</f>
        <v>1002.98</v>
      </c>
      <c r="L10" s="25">
        <v>814.38</v>
      </c>
      <c r="M10" s="35">
        <v>188.6</v>
      </c>
      <c r="N10" s="25">
        <v>0</v>
      </c>
      <c r="O10" s="35">
        <v>0</v>
      </c>
      <c r="P10" s="35">
        <v>0</v>
      </c>
      <c r="Q10" s="24" t="s">
        <v>45</v>
      </c>
      <c r="R10" s="36" t="s">
        <v>34</v>
      </c>
      <c r="S10" s="36"/>
    </row>
    <row r="11" ht="26.4" customHeight="1" spans="1:19">
      <c r="A11" s="23" t="s">
        <v>46</v>
      </c>
      <c r="B11" s="19"/>
      <c r="C11" s="19"/>
      <c r="D11" s="19"/>
      <c r="E11" s="19">
        <v>1</v>
      </c>
      <c r="F11" s="20"/>
      <c r="G11" s="20"/>
      <c r="H11" s="18">
        <f>H12</f>
        <v>1874.27</v>
      </c>
      <c r="I11" s="20"/>
      <c r="J11" s="34">
        <f t="shared" ref="J11:J24" si="2">K11</f>
        <v>1874.27</v>
      </c>
      <c r="K11" s="18">
        <f t="shared" ref="K11:P11" si="3">K12</f>
        <v>1874.27</v>
      </c>
      <c r="L11" s="18">
        <f t="shared" si="3"/>
        <v>1428.7</v>
      </c>
      <c r="M11" s="18">
        <f t="shared" si="3"/>
        <v>412.57</v>
      </c>
      <c r="N11" s="18">
        <f t="shared" si="3"/>
        <v>0</v>
      </c>
      <c r="O11" s="18">
        <f t="shared" si="3"/>
        <v>33</v>
      </c>
      <c r="P11" s="18">
        <f t="shared" si="3"/>
        <v>0</v>
      </c>
      <c r="Q11" s="24"/>
      <c r="R11" s="36"/>
      <c r="S11" s="36"/>
    </row>
    <row r="12" ht="108" spans="1:19">
      <c r="A12" s="24">
        <v>1</v>
      </c>
      <c r="B12" s="24" t="s">
        <v>26</v>
      </c>
      <c r="C12" s="24" t="s">
        <v>47</v>
      </c>
      <c r="D12" s="24" t="s">
        <v>48</v>
      </c>
      <c r="E12" s="24" t="s">
        <v>49</v>
      </c>
      <c r="F12" s="24" t="s">
        <v>30</v>
      </c>
      <c r="G12" s="21" t="s">
        <v>31</v>
      </c>
      <c r="H12" s="25">
        <v>1874.27</v>
      </c>
      <c r="I12" s="21" t="s">
        <v>50</v>
      </c>
      <c r="J12" s="34">
        <f t="shared" si="2"/>
        <v>1874.27</v>
      </c>
      <c r="K12" s="25">
        <f>L12+M12+N12+O12+P12</f>
        <v>1874.27</v>
      </c>
      <c r="L12" s="25">
        <v>1428.7</v>
      </c>
      <c r="M12" s="35">
        <v>412.57</v>
      </c>
      <c r="N12" s="25">
        <v>0</v>
      </c>
      <c r="O12" s="35">
        <v>33</v>
      </c>
      <c r="P12" s="35">
        <v>0</v>
      </c>
      <c r="Q12" s="24" t="s">
        <v>51</v>
      </c>
      <c r="R12" s="36" t="s">
        <v>34</v>
      </c>
      <c r="S12" s="36" t="s">
        <v>52</v>
      </c>
    </row>
    <row r="13" ht="36.6" customHeight="1" spans="1:19">
      <c r="A13" s="26" t="s">
        <v>53</v>
      </c>
      <c r="B13" s="19"/>
      <c r="C13" s="19"/>
      <c r="D13" s="19"/>
      <c r="E13" s="19">
        <v>2</v>
      </c>
      <c r="F13" s="20"/>
      <c r="G13" s="20"/>
      <c r="H13" s="18">
        <f>H14+H15</f>
        <v>1510</v>
      </c>
      <c r="I13" s="20"/>
      <c r="J13" s="34">
        <f t="shared" si="2"/>
        <v>1510</v>
      </c>
      <c r="K13" s="18">
        <f t="shared" ref="K13:P13" si="4">K14+K15</f>
        <v>1510</v>
      </c>
      <c r="L13" s="18">
        <f t="shared" si="4"/>
        <v>1198.6</v>
      </c>
      <c r="M13" s="18">
        <f t="shared" si="4"/>
        <v>274.4</v>
      </c>
      <c r="N13" s="18">
        <f t="shared" si="4"/>
        <v>0</v>
      </c>
      <c r="O13" s="18">
        <f t="shared" si="4"/>
        <v>37</v>
      </c>
      <c r="P13" s="18">
        <f t="shared" si="4"/>
        <v>0</v>
      </c>
      <c r="Q13" s="24"/>
      <c r="R13" s="36"/>
      <c r="S13" s="36"/>
    </row>
    <row r="14" ht="81" spans="1:19">
      <c r="A14" s="24">
        <v>1</v>
      </c>
      <c r="B14" s="24" t="s">
        <v>26</v>
      </c>
      <c r="C14" s="24" t="s">
        <v>54</v>
      </c>
      <c r="D14" s="24" t="s">
        <v>26</v>
      </c>
      <c r="E14" s="24" t="s">
        <v>55</v>
      </c>
      <c r="F14" s="24" t="s">
        <v>56</v>
      </c>
      <c r="G14" s="21" t="s">
        <v>31</v>
      </c>
      <c r="H14" s="22">
        <v>970</v>
      </c>
      <c r="I14" s="21" t="s">
        <v>57</v>
      </c>
      <c r="J14" s="34">
        <f t="shared" si="2"/>
        <v>970</v>
      </c>
      <c r="K14" s="25">
        <f>L14+M14+N14+O14+P14</f>
        <v>970</v>
      </c>
      <c r="L14" s="25">
        <v>766.6</v>
      </c>
      <c r="M14" s="35">
        <v>174.4</v>
      </c>
      <c r="N14" s="25">
        <v>0</v>
      </c>
      <c r="O14" s="35">
        <v>29</v>
      </c>
      <c r="P14" s="35">
        <v>0</v>
      </c>
      <c r="Q14" s="24" t="s">
        <v>58</v>
      </c>
      <c r="R14" s="36" t="s">
        <v>34</v>
      </c>
      <c r="S14" s="36"/>
    </row>
    <row r="15" ht="81" spans="1:19">
      <c r="A15" s="24">
        <v>2</v>
      </c>
      <c r="B15" s="24" t="s">
        <v>26</v>
      </c>
      <c r="C15" s="24" t="s">
        <v>59</v>
      </c>
      <c r="D15" s="24" t="s">
        <v>60</v>
      </c>
      <c r="E15" s="24" t="s">
        <v>61</v>
      </c>
      <c r="F15" s="24" t="s">
        <v>30</v>
      </c>
      <c r="G15" s="21" t="s">
        <v>62</v>
      </c>
      <c r="H15" s="22">
        <v>540</v>
      </c>
      <c r="I15" s="21" t="s">
        <v>63</v>
      </c>
      <c r="J15" s="34">
        <f t="shared" si="2"/>
        <v>540</v>
      </c>
      <c r="K15" s="25">
        <f>L15+M15+N15+O15+P15</f>
        <v>540</v>
      </c>
      <c r="L15" s="25">
        <v>432</v>
      </c>
      <c r="M15" s="35">
        <v>100</v>
      </c>
      <c r="N15" s="25">
        <v>0</v>
      </c>
      <c r="O15" s="35">
        <v>8</v>
      </c>
      <c r="P15" s="35">
        <v>0</v>
      </c>
      <c r="Q15" s="24" t="s">
        <v>64</v>
      </c>
      <c r="R15" s="36" t="s">
        <v>34</v>
      </c>
      <c r="S15" s="36"/>
    </row>
    <row r="16" ht="26.4" customHeight="1" spans="1:19">
      <c r="A16" s="26" t="s">
        <v>65</v>
      </c>
      <c r="B16" s="19"/>
      <c r="C16" s="19" t="s">
        <v>66</v>
      </c>
      <c r="D16" s="19"/>
      <c r="E16" s="19">
        <v>3</v>
      </c>
      <c r="F16" s="20"/>
      <c r="G16" s="20"/>
      <c r="H16" s="18">
        <f>H17+H18+H19</f>
        <v>4607.84</v>
      </c>
      <c r="I16" s="20"/>
      <c r="J16" s="34">
        <f t="shared" si="2"/>
        <v>4607.84</v>
      </c>
      <c r="K16" s="18">
        <f t="shared" ref="K16:P16" si="5">K17+K18+K19</f>
        <v>4607.84</v>
      </c>
      <c r="L16" s="18">
        <f t="shared" si="5"/>
        <v>3510.38</v>
      </c>
      <c r="M16" s="18">
        <f t="shared" si="5"/>
        <v>961.46</v>
      </c>
      <c r="N16" s="18">
        <f t="shared" si="5"/>
        <v>0</v>
      </c>
      <c r="O16" s="18">
        <f t="shared" si="5"/>
        <v>136</v>
      </c>
      <c r="P16" s="18">
        <f t="shared" si="5"/>
        <v>0</v>
      </c>
      <c r="Q16" s="24"/>
      <c r="R16" s="36"/>
      <c r="S16" s="36"/>
    </row>
    <row r="17" ht="121.5" spans="1:19">
      <c r="A17" s="24">
        <v>1</v>
      </c>
      <c r="B17" s="24" t="s">
        <v>26</v>
      </c>
      <c r="C17" s="24" t="s">
        <v>67</v>
      </c>
      <c r="D17" s="24" t="s">
        <v>68</v>
      </c>
      <c r="E17" s="24" t="s">
        <v>69</v>
      </c>
      <c r="F17" s="24" t="s">
        <v>30</v>
      </c>
      <c r="G17" s="21" t="s">
        <v>31</v>
      </c>
      <c r="H17" s="22">
        <v>1399.99</v>
      </c>
      <c r="I17" s="21" t="s">
        <v>70</v>
      </c>
      <c r="J17" s="34">
        <f t="shared" si="2"/>
        <v>1399.99</v>
      </c>
      <c r="K17" s="25">
        <f>L17+M17+N17+O17+P17</f>
        <v>1399.99</v>
      </c>
      <c r="L17" s="25">
        <v>1069.99</v>
      </c>
      <c r="M17" s="35">
        <v>289</v>
      </c>
      <c r="N17" s="25">
        <v>0</v>
      </c>
      <c r="O17" s="35">
        <v>41</v>
      </c>
      <c r="P17" s="35">
        <v>0</v>
      </c>
      <c r="Q17" s="24" t="s">
        <v>71</v>
      </c>
      <c r="R17" s="36" t="s">
        <v>34</v>
      </c>
      <c r="S17" s="36"/>
    </row>
    <row r="18" ht="135.6" customHeight="1" spans="1:19">
      <c r="A18" s="24">
        <v>2</v>
      </c>
      <c r="B18" s="24" t="s">
        <v>26</v>
      </c>
      <c r="C18" s="14" t="s">
        <v>72</v>
      </c>
      <c r="D18" s="14" t="s">
        <v>73</v>
      </c>
      <c r="E18" s="27" t="s">
        <v>74</v>
      </c>
      <c r="F18" s="28" t="s">
        <v>30</v>
      </c>
      <c r="G18" s="28" t="s">
        <v>31</v>
      </c>
      <c r="H18" s="28">
        <v>1764.68</v>
      </c>
      <c r="I18" s="21" t="s">
        <v>75</v>
      </c>
      <c r="J18" s="34">
        <f t="shared" si="2"/>
        <v>1764.68</v>
      </c>
      <c r="K18" s="25">
        <f t="shared" ref="K18:K23" si="6">L18+M18+N18+O18+P18</f>
        <v>1764.68</v>
      </c>
      <c r="L18" s="25">
        <v>1343.51</v>
      </c>
      <c r="M18" s="35">
        <v>369.17</v>
      </c>
      <c r="N18" s="25">
        <v>0</v>
      </c>
      <c r="O18" s="35">
        <v>52</v>
      </c>
      <c r="P18" s="35">
        <v>0</v>
      </c>
      <c r="Q18" s="24" t="s">
        <v>76</v>
      </c>
      <c r="R18" s="36" t="s">
        <v>34</v>
      </c>
      <c r="S18" s="36"/>
    </row>
    <row r="19" ht="135.6" customHeight="1" spans="1:19">
      <c r="A19" s="24">
        <v>3</v>
      </c>
      <c r="B19" s="24" t="s">
        <v>26</v>
      </c>
      <c r="C19" s="24" t="s">
        <v>77</v>
      </c>
      <c r="D19" s="24" t="s">
        <v>78</v>
      </c>
      <c r="E19" s="24" t="s">
        <v>79</v>
      </c>
      <c r="F19" s="24" t="s">
        <v>30</v>
      </c>
      <c r="G19" s="21" t="s">
        <v>31</v>
      </c>
      <c r="H19" s="22">
        <v>1443.17</v>
      </c>
      <c r="I19" s="21" t="s">
        <v>80</v>
      </c>
      <c r="J19" s="34">
        <f t="shared" si="2"/>
        <v>1443.17</v>
      </c>
      <c r="K19" s="25">
        <f t="shared" si="6"/>
        <v>1443.17</v>
      </c>
      <c r="L19" s="25">
        <v>1096.88</v>
      </c>
      <c r="M19" s="35">
        <v>303.29</v>
      </c>
      <c r="N19" s="25">
        <v>0</v>
      </c>
      <c r="O19" s="35">
        <v>43</v>
      </c>
      <c r="P19" s="35">
        <v>0</v>
      </c>
      <c r="Q19" s="24" t="s">
        <v>81</v>
      </c>
      <c r="R19" s="36" t="s">
        <v>34</v>
      </c>
      <c r="S19" s="36"/>
    </row>
    <row r="20" ht="34.2" customHeight="1" spans="1:19">
      <c r="A20" s="26" t="s">
        <v>82</v>
      </c>
      <c r="B20" s="19"/>
      <c r="C20" s="19"/>
      <c r="D20" s="19"/>
      <c r="E20" s="26">
        <v>3</v>
      </c>
      <c r="F20" s="29"/>
      <c r="G20" s="29"/>
      <c r="H20" s="30">
        <f>H21+H22+H23</f>
        <v>438.97</v>
      </c>
      <c r="I20" s="29"/>
      <c r="J20" s="34">
        <f t="shared" si="2"/>
        <v>438.97</v>
      </c>
      <c r="K20" s="30">
        <f t="shared" ref="K20:P20" si="7">K21+K22+K23</f>
        <v>438.97</v>
      </c>
      <c r="L20" s="30">
        <f t="shared" si="7"/>
        <v>372.97</v>
      </c>
      <c r="M20" s="30">
        <f t="shared" si="7"/>
        <v>0</v>
      </c>
      <c r="N20" s="30">
        <f t="shared" si="7"/>
        <v>0</v>
      </c>
      <c r="O20" s="30">
        <f t="shared" si="7"/>
        <v>66</v>
      </c>
      <c r="P20" s="30">
        <f t="shared" si="7"/>
        <v>0</v>
      </c>
      <c r="Q20" s="24"/>
      <c r="R20" s="36"/>
      <c r="S20" s="36"/>
    </row>
    <row r="21" ht="104" customHeight="1" spans="1:19">
      <c r="A21" s="24">
        <v>1</v>
      </c>
      <c r="B21" s="24" t="s">
        <v>26</v>
      </c>
      <c r="C21" s="24" t="s">
        <v>83</v>
      </c>
      <c r="D21" s="24" t="s">
        <v>84</v>
      </c>
      <c r="E21" s="24" t="s">
        <v>85</v>
      </c>
      <c r="F21" s="24" t="s">
        <v>30</v>
      </c>
      <c r="G21" s="21" t="s">
        <v>31</v>
      </c>
      <c r="H21" s="22">
        <v>168</v>
      </c>
      <c r="I21" s="21" t="s">
        <v>86</v>
      </c>
      <c r="J21" s="34">
        <f t="shared" si="2"/>
        <v>168</v>
      </c>
      <c r="K21" s="25">
        <f t="shared" si="6"/>
        <v>168</v>
      </c>
      <c r="L21" s="25">
        <v>102</v>
      </c>
      <c r="M21" s="35">
        <v>0</v>
      </c>
      <c r="N21" s="25">
        <v>0</v>
      </c>
      <c r="O21" s="35">
        <v>66</v>
      </c>
      <c r="P21" s="35">
        <v>0</v>
      </c>
      <c r="Q21" s="24" t="s">
        <v>87</v>
      </c>
      <c r="R21" s="36" t="s">
        <v>88</v>
      </c>
      <c r="S21" s="36"/>
    </row>
    <row r="22" ht="61.2" customHeight="1" spans="1:19">
      <c r="A22" s="24">
        <v>2</v>
      </c>
      <c r="B22" s="24" t="s">
        <v>26</v>
      </c>
      <c r="C22" s="24" t="s">
        <v>89</v>
      </c>
      <c r="D22" s="24" t="s">
        <v>84</v>
      </c>
      <c r="E22" s="24" t="s">
        <v>90</v>
      </c>
      <c r="F22" s="24" t="s">
        <v>30</v>
      </c>
      <c r="G22" s="21" t="s">
        <v>31</v>
      </c>
      <c r="H22" s="22">
        <v>187.11</v>
      </c>
      <c r="I22" s="21" t="s">
        <v>91</v>
      </c>
      <c r="J22" s="34">
        <f t="shared" si="2"/>
        <v>187.11</v>
      </c>
      <c r="K22" s="25">
        <f t="shared" si="6"/>
        <v>187.11</v>
      </c>
      <c r="L22" s="22">
        <v>187.11</v>
      </c>
      <c r="M22" s="35">
        <v>0</v>
      </c>
      <c r="N22" s="25">
        <v>0</v>
      </c>
      <c r="O22" s="35">
        <v>0</v>
      </c>
      <c r="P22" s="35">
        <v>0</v>
      </c>
      <c r="Q22" s="24" t="s">
        <v>92</v>
      </c>
      <c r="R22" s="36"/>
      <c r="S22" s="36"/>
    </row>
    <row r="23" ht="81" spans="1:19">
      <c r="A23" s="24">
        <v>3</v>
      </c>
      <c r="B23" s="24" t="s">
        <v>26</v>
      </c>
      <c r="C23" s="24" t="s">
        <v>93</v>
      </c>
      <c r="D23" s="24" t="s">
        <v>84</v>
      </c>
      <c r="E23" s="24" t="s">
        <v>94</v>
      </c>
      <c r="F23" s="24" t="s">
        <v>30</v>
      </c>
      <c r="G23" s="24" t="s">
        <v>31</v>
      </c>
      <c r="H23" s="24">
        <v>83.86</v>
      </c>
      <c r="I23" s="24" t="s">
        <v>95</v>
      </c>
      <c r="J23" s="24">
        <f t="shared" si="2"/>
        <v>83.86</v>
      </c>
      <c r="K23" s="24">
        <f t="shared" si="6"/>
        <v>83.86</v>
      </c>
      <c r="L23" s="24">
        <v>83.86</v>
      </c>
      <c r="M23" s="35">
        <v>0</v>
      </c>
      <c r="N23" s="35">
        <v>0</v>
      </c>
      <c r="O23" s="35">
        <v>0</v>
      </c>
      <c r="P23" s="35">
        <v>0</v>
      </c>
      <c r="Q23" s="24" t="s">
        <v>96</v>
      </c>
      <c r="R23" s="37" t="s">
        <v>97</v>
      </c>
      <c r="S23" s="36" t="s">
        <v>98</v>
      </c>
    </row>
  </sheetData>
  <mergeCells count="21">
    <mergeCell ref="A1:S1"/>
    <mergeCell ref="A2:S2"/>
    <mergeCell ref="I3:J3"/>
    <mergeCell ref="K3:P3"/>
    <mergeCell ref="A6:D6"/>
    <mergeCell ref="A7:D7"/>
    <mergeCell ref="A11:D11"/>
    <mergeCell ref="A13:D13"/>
    <mergeCell ref="A16:D16"/>
    <mergeCell ref="A20:D20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</mergeCells>
  <printOptions horizontalCentered="1"/>
  <pageMargins left="0.156944444444444" right="0.236111111111111" top="0.0784722222222222" bottom="0" header="0.118055555555556" footer="0.156944444444444"/>
  <pageSetup paperSize="8" scale="2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尼玛县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2022-05-24T06:13:00Z</dcterms:created>
  <dcterms:modified xsi:type="dcterms:W3CDTF">2025-02-26T09:59:06Z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AA11E45FA9C14279A34FC498F96E6AE3_13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